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413server\Desktops\Room 404\College &amp; Career Awareness\Accounting &amp; Finance\"/>
    </mc:Choice>
  </mc:AlternateContent>
  <bookViews>
    <workbookView xWindow="0" yWindow="60" windowWidth="28800" windowHeight="12375"/>
  </bookViews>
  <sheets>
    <sheet name="Score Sheet (To Print)" sheetId="1" r:id="rId1"/>
    <sheet name="Checks" sheetId="2" r:id="rId2"/>
    <sheet name="Register" sheetId="3" r:id="rId3"/>
    <sheet name="Sheet4" sheetId="4" state="hidden" r:id="rId4"/>
  </sheets>
  <definedNames>
    <definedName name="_xlnm.Print_Area" localSheetId="1">Checks!$A$128</definedName>
    <definedName name="_xlnm.Print_Area" localSheetId="2">Register!$B$53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5" i="3" l="1"/>
  <c r="I7" i="3" l="1"/>
  <c r="H7" i="3" s="1"/>
  <c r="I27" i="4"/>
  <c r="I28" i="4"/>
  <c r="I29" i="4"/>
  <c r="I30" i="4"/>
  <c r="I31" i="4"/>
  <c r="I32" i="4"/>
  <c r="I33" i="4"/>
  <c r="I34" i="4"/>
  <c r="I35" i="4"/>
  <c r="I36" i="4"/>
  <c r="I26" i="4"/>
  <c r="H27" i="4"/>
  <c r="H28" i="4"/>
  <c r="H29" i="4"/>
  <c r="H30" i="4"/>
  <c r="H31" i="4"/>
  <c r="H32" i="4"/>
  <c r="H33" i="4"/>
  <c r="H34" i="4"/>
  <c r="H35" i="4"/>
  <c r="H36" i="4"/>
  <c r="H26" i="4"/>
  <c r="G27" i="4"/>
  <c r="G28" i="4"/>
  <c r="G29" i="4"/>
  <c r="G30" i="4"/>
  <c r="G31" i="4"/>
  <c r="G32" i="4"/>
  <c r="G33" i="4"/>
  <c r="G34" i="4"/>
  <c r="G35" i="4"/>
  <c r="G36" i="4"/>
  <c r="G26" i="4"/>
  <c r="F27" i="4"/>
  <c r="F28" i="4"/>
  <c r="F29" i="4"/>
  <c r="F30" i="4"/>
  <c r="F31" i="4"/>
  <c r="F32" i="4"/>
  <c r="F33" i="4"/>
  <c r="F34" i="4"/>
  <c r="F35" i="4"/>
  <c r="F36" i="4"/>
  <c r="F26" i="4"/>
  <c r="I8" i="3"/>
  <c r="I9" i="3"/>
  <c r="C3" i="3"/>
  <c r="G114" i="2"/>
  <c r="F114" i="2"/>
  <c r="E114" i="2"/>
  <c r="D114" i="2"/>
  <c r="C114" i="2"/>
  <c r="H109" i="2"/>
  <c r="C101" i="2"/>
  <c r="G95" i="2"/>
  <c r="F95" i="2"/>
  <c r="E95" i="2"/>
  <c r="D95" i="2"/>
  <c r="C95" i="2"/>
  <c r="H90" i="2"/>
  <c r="C82" i="2"/>
  <c r="G76" i="2"/>
  <c r="F76" i="2"/>
  <c r="E76" i="2"/>
  <c r="D76" i="2"/>
  <c r="C76" i="2"/>
  <c r="H71" i="2"/>
  <c r="C63" i="2"/>
  <c r="G57" i="2"/>
  <c r="F57" i="2"/>
  <c r="E57" i="2"/>
  <c r="D57" i="2"/>
  <c r="C57" i="2"/>
  <c r="H52" i="2"/>
  <c r="C44" i="2"/>
  <c r="C39" i="2"/>
  <c r="F39" i="2"/>
  <c r="G39" i="2"/>
  <c r="E39" i="2"/>
  <c r="D39" i="2"/>
  <c r="C21" i="2"/>
  <c r="G21" i="2"/>
  <c r="F21" i="2"/>
  <c r="E21" i="2"/>
  <c r="D21" i="2"/>
  <c r="H34" i="2"/>
  <c r="C26" i="2"/>
  <c r="C8" i="2"/>
  <c r="D3" i="2"/>
  <c r="H16" i="2"/>
  <c r="J36" i="4" l="1"/>
  <c r="J18" i="3" s="1"/>
  <c r="J32" i="4"/>
  <c r="J14" i="3" s="1"/>
  <c r="J28" i="4"/>
  <c r="J10" i="3" s="1"/>
  <c r="J34" i="4"/>
  <c r="J16" i="3" s="1"/>
  <c r="J30" i="4"/>
  <c r="J12" i="3" s="1"/>
  <c r="J26" i="4"/>
  <c r="J8" i="3" s="1"/>
  <c r="K8" i="3" s="1"/>
  <c r="H8" i="3" s="1"/>
  <c r="J33" i="4"/>
  <c r="J15" i="3" s="1"/>
  <c r="J29" i="4"/>
  <c r="J11" i="3" s="1"/>
  <c r="J35" i="4"/>
  <c r="J17" i="3" s="1"/>
  <c r="J31" i="4"/>
  <c r="J13" i="3" s="1"/>
  <c r="J27" i="4"/>
  <c r="J9" i="3" s="1"/>
  <c r="K9" i="3" s="1"/>
  <c r="H9" i="3" s="1"/>
  <c r="I10" i="3"/>
  <c r="H114" i="2"/>
  <c r="K114" i="2" s="1"/>
  <c r="H95" i="2"/>
  <c r="K95" i="2" s="1"/>
  <c r="H76" i="2"/>
  <c r="K76" i="2" s="1"/>
  <c r="H57" i="2"/>
  <c r="K57" i="2" s="1"/>
  <c r="H39" i="2"/>
  <c r="K39" i="2" s="1"/>
  <c r="H21" i="2"/>
  <c r="K21" i="2" s="1"/>
  <c r="K10" i="3" l="1"/>
  <c r="H10" i="3" s="1"/>
  <c r="K3" i="2"/>
  <c r="G11" i="1" s="1"/>
  <c r="I11" i="3" l="1"/>
  <c r="K11" i="3" l="1"/>
  <c r="H11" i="3" s="1"/>
  <c r="I12" i="3"/>
  <c r="K12" i="3" s="1"/>
  <c r="H12" i="3" s="1"/>
  <c r="I13" i="3" l="1"/>
  <c r="K13" i="3" s="1"/>
  <c r="H13" i="3" s="1"/>
  <c r="I14" i="3" l="1"/>
  <c r="K14" i="3" s="1"/>
  <c r="H14" i="3" s="1"/>
  <c r="I15" i="3" l="1"/>
  <c r="K15" i="3" l="1"/>
  <c r="H15" i="3" s="1"/>
  <c r="I16" i="3"/>
  <c r="K16" i="3" s="1"/>
  <c r="H16" i="3" s="1"/>
  <c r="I17" i="3" l="1"/>
  <c r="I18" i="3"/>
  <c r="K18" i="3" s="1"/>
  <c r="H18" i="3" s="1"/>
  <c r="K17" i="3" l="1"/>
  <c r="H17" i="3" s="1"/>
  <c r="F3" i="3"/>
  <c r="G12" i="1" s="1"/>
  <c r="G13" i="1" s="1"/>
</calcChain>
</file>

<file path=xl/sharedStrings.xml><?xml version="1.0" encoding="utf-8"?>
<sst xmlns="http://schemas.openxmlformats.org/spreadsheetml/2006/main" count="121" uniqueCount="76">
  <si>
    <t>Checks</t>
  </si>
  <si>
    <t>Name</t>
  </si>
  <si>
    <t>Score</t>
  </si>
  <si>
    <t>123 Main Street</t>
  </si>
  <si>
    <t>Period</t>
  </si>
  <si>
    <t>South Jordan, UT 84095</t>
  </si>
  <si>
    <t xml:space="preserve">Date: </t>
  </si>
  <si>
    <t>PAY TO THE ORDER OF</t>
  </si>
  <si>
    <t>$</t>
  </si>
  <si>
    <t>Dollars</t>
  </si>
  <si>
    <t>Memo</t>
  </si>
  <si>
    <r>
      <t xml:space="preserve">You wrote check </t>
    </r>
    <r>
      <rPr>
        <b/>
        <sz val="14"/>
        <color theme="1"/>
        <rFont val="Calibri"/>
        <family val="2"/>
        <scheme val="minor"/>
      </rPr>
      <t>105</t>
    </r>
    <r>
      <rPr>
        <sz val="14"/>
        <color theme="1"/>
        <rFont val="Calibri"/>
        <family val="2"/>
        <scheme val="minor"/>
      </rPr>
      <t xml:space="preserve"> on </t>
    </r>
    <r>
      <rPr>
        <b/>
        <sz val="14"/>
        <color theme="1"/>
        <rFont val="Calibri"/>
        <family val="2"/>
        <scheme val="minor"/>
      </rPr>
      <t xml:space="preserve">August 19 </t>
    </r>
    <r>
      <rPr>
        <sz val="14"/>
        <color theme="1"/>
        <rFont val="Calibri"/>
        <family val="2"/>
        <scheme val="minor"/>
      </rPr>
      <t xml:space="preserve">for </t>
    </r>
    <r>
      <rPr>
        <b/>
        <sz val="14"/>
        <color theme="1"/>
        <rFont val="Calibri"/>
        <family val="2"/>
        <scheme val="minor"/>
      </rPr>
      <t>$57.35</t>
    </r>
    <r>
      <rPr>
        <sz val="14"/>
        <color theme="1"/>
        <rFont val="Calibri"/>
        <family val="2"/>
        <scheme val="minor"/>
      </rPr>
      <t xml:space="preserve"> to </t>
    </r>
    <r>
      <rPr>
        <b/>
        <sz val="14"/>
        <color theme="1"/>
        <rFont val="Calibri"/>
        <family val="2"/>
        <scheme val="minor"/>
      </rPr>
      <t>Wal-Mart</t>
    </r>
    <r>
      <rPr>
        <sz val="14"/>
        <color theme="1"/>
        <rFont val="Calibri"/>
        <family val="2"/>
        <scheme val="minor"/>
      </rPr>
      <t xml:space="preserve"> for</t>
    </r>
    <r>
      <rPr>
        <b/>
        <sz val="14"/>
        <color theme="1"/>
        <rFont val="Calibri"/>
        <family val="2"/>
        <scheme val="minor"/>
      </rPr>
      <t xml:space="preserve"> home supplies</t>
    </r>
    <r>
      <rPr>
        <sz val="14"/>
        <color theme="1"/>
        <rFont val="Calibri"/>
        <family val="2"/>
        <scheme val="minor"/>
      </rPr>
      <t>.</t>
    </r>
  </si>
  <si>
    <r>
      <t>On</t>
    </r>
    <r>
      <rPr>
        <b/>
        <sz val="14"/>
        <color theme="1"/>
        <rFont val="Calibri"/>
        <family val="2"/>
        <scheme val="minor"/>
      </rPr>
      <t xml:space="preserve"> August 12</t>
    </r>
    <r>
      <rPr>
        <sz val="14"/>
        <color theme="1"/>
        <rFont val="Calibri"/>
        <family val="2"/>
        <scheme val="minor"/>
      </rPr>
      <t xml:space="preserve">, you wrote check </t>
    </r>
    <r>
      <rPr>
        <b/>
        <sz val="14"/>
        <color theme="1"/>
        <rFont val="Calibri"/>
        <family val="2"/>
        <scheme val="minor"/>
      </rPr>
      <t>104</t>
    </r>
    <r>
      <rPr>
        <sz val="14"/>
        <color theme="1"/>
        <rFont val="Calibri"/>
        <family val="2"/>
        <scheme val="minor"/>
      </rPr>
      <t xml:space="preserve"> to </t>
    </r>
    <r>
      <rPr>
        <b/>
        <sz val="14"/>
        <color theme="1"/>
        <rFont val="Calibri"/>
        <family val="2"/>
        <scheme val="minor"/>
      </rPr>
      <t>Harmon's</t>
    </r>
    <r>
      <rPr>
        <sz val="14"/>
        <color theme="1"/>
        <rFont val="Calibri"/>
        <family val="2"/>
        <scheme val="minor"/>
      </rPr>
      <t xml:space="preserve"> for </t>
    </r>
    <r>
      <rPr>
        <b/>
        <sz val="14"/>
        <color theme="1"/>
        <rFont val="Calibri"/>
        <family val="2"/>
        <scheme val="minor"/>
      </rPr>
      <t>$78.67</t>
    </r>
    <r>
      <rPr>
        <sz val="14"/>
        <color theme="1"/>
        <rFont val="Calibri"/>
        <family val="2"/>
        <scheme val="minor"/>
      </rPr>
      <t xml:space="preserve"> for </t>
    </r>
    <r>
      <rPr>
        <b/>
        <sz val="14"/>
        <color theme="1"/>
        <rFont val="Calibri"/>
        <family val="2"/>
        <scheme val="minor"/>
      </rPr>
      <t>groceries.</t>
    </r>
  </si>
  <si>
    <t>Register</t>
  </si>
  <si>
    <t>Date</t>
  </si>
  <si>
    <t>Description of Transaction</t>
  </si>
  <si>
    <t>Payment (Debit)</t>
  </si>
  <si>
    <t>Deposit (Credit)</t>
  </si>
  <si>
    <t>Balance</t>
  </si>
  <si>
    <t>Hourly Pay</t>
  </si>
  <si>
    <t>Hours</t>
  </si>
  <si>
    <t>Purchased tickets to a concert at ArtTix for $200.00, using Check 101.</t>
  </si>
  <si>
    <t>You bought lunch at Arbys for $9.45, using check 102.</t>
  </si>
  <si>
    <t>Wrote check 103 to Chevron for $45.68 for gas.</t>
  </si>
  <si>
    <t>Wrote check 104 to Harmon's for $78.67 for groceries.</t>
  </si>
  <si>
    <t>You wrote check 105 for $57.35 to Wal-Mart for home supplies.</t>
  </si>
  <si>
    <t>You  made an online payment to Verizon for your cell phone bill of $81.90.</t>
  </si>
  <si>
    <t xml:space="preserve">Name: </t>
  </si>
  <si>
    <t>Points</t>
  </si>
  <si>
    <t>Possible:</t>
  </si>
  <si>
    <t>Total Score:</t>
  </si>
  <si>
    <t>tickets</t>
  </si>
  <si>
    <t>Arbys</t>
  </si>
  <si>
    <t>nine and 45/100</t>
  </si>
  <si>
    <t>Totals</t>
  </si>
  <si>
    <t>Pay to</t>
  </si>
  <si>
    <t>amount</t>
  </si>
  <si>
    <t>words</t>
  </si>
  <si>
    <t>memo</t>
  </si>
  <si>
    <t>Arttix</t>
  </si>
  <si>
    <t>two hundred and 0/100</t>
  </si>
  <si>
    <t>arbys</t>
  </si>
  <si>
    <t>lunch</t>
  </si>
  <si>
    <r>
      <t xml:space="preserve">On </t>
    </r>
    <r>
      <rPr>
        <b/>
        <sz val="11"/>
        <color theme="1"/>
        <rFont val="Calibri"/>
        <family val="2"/>
        <scheme val="minor"/>
      </rPr>
      <t>August 1</t>
    </r>
    <r>
      <rPr>
        <sz val="11"/>
        <color theme="1"/>
        <rFont val="Calibri"/>
        <family val="2"/>
        <scheme val="minor"/>
      </rPr>
      <t xml:space="preserve">, you purchased </t>
    </r>
    <r>
      <rPr>
        <b/>
        <sz val="11"/>
        <color theme="1"/>
        <rFont val="Calibri"/>
        <family val="2"/>
        <scheme val="minor"/>
      </rPr>
      <t>tickets</t>
    </r>
    <r>
      <rPr>
        <sz val="11"/>
        <color theme="1"/>
        <rFont val="Calibri"/>
        <family val="2"/>
        <scheme val="minor"/>
      </rPr>
      <t xml:space="preserve"> to a concert at </t>
    </r>
    <r>
      <rPr>
        <b/>
        <sz val="11"/>
        <color theme="1"/>
        <rFont val="Calibri"/>
        <family val="2"/>
        <scheme val="minor"/>
      </rPr>
      <t>ArtTix</t>
    </r>
    <r>
      <rPr>
        <sz val="11"/>
        <color theme="1"/>
        <rFont val="Calibri"/>
        <family val="2"/>
        <scheme val="minor"/>
      </rPr>
      <t xml:space="preserve"> for </t>
    </r>
    <r>
      <rPr>
        <b/>
        <sz val="11"/>
        <color theme="1"/>
        <rFont val="Calibri"/>
        <family val="2"/>
        <scheme val="minor"/>
      </rPr>
      <t>$200.00</t>
    </r>
    <r>
      <rPr>
        <sz val="11"/>
        <color theme="1"/>
        <rFont val="Calibri"/>
        <family val="2"/>
        <scheme val="minor"/>
      </rPr>
      <t>, using Check 101.</t>
    </r>
  </si>
  <si>
    <r>
      <t xml:space="preserve">On </t>
    </r>
    <r>
      <rPr>
        <b/>
        <sz val="11"/>
        <color theme="1"/>
        <rFont val="Calibri"/>
        <family val="2"/>
        <scheme val="minor"/>
      </rPr>
      <t>August 2</t>
    </r>
    <r>
      <rPr>
        <sz val="11"/>
        <color theme="1"/>
        <rFont val="Calibri"/>
        <family val="2"/>
        <scheme val="minor"/>
      </rPr>
      <t xml:space="preserve">, you bought </t>
    </r>
    <r>
      <rPr>
        <b/>
        <sz val="11"/>
        <color theme="1"/>
        <rFont val="Calibri"/>
        <family val="2"/>
        <scheme val="minor"/>
      </rPr>
      <t>lunch</t>
    </r>
    <r>
      <rPr>
        <sz val="11"/>
        <color theme="1"/>
        <rFont val="Calibri"/>
        <family val="2"/>
        <scheme val="minor"/>
      </rPr>
      <t xml:space="preserve"> at </t>
    </r>
    <r>
      <rPr>
        <b/>
        <sz val="11"/>
        <color theme="1"/>
        <rFont val="Calibri"/>
        <family val="2"/>
        <scheme val="minor"/>
      </rPr>
      <t>Arbys</t>
    </r>
    <r>
      <rPr>
        <sz val="11"/>
        <color theme="1"/>
        <rFont val="Calibri"/>
        <family val="2"/>
        <scheme val="minor"/>
      </rPr>
      <t xml:space="preserve"> for </t>
    </r>
    <r>
      <rPr>
        <b/>
        <sz val="11"/>
        <color theme="1"/>
        <rFont val="Calibri"/>
        <family val="2"/>
        <scheme val="minor"/>
      </rPr>
      <t>$9.45</t>
    </r>
    <r>
      <rPr>
        <sz val="11"/>
        <color theme="1"/>
        <rFont val="Calibri"/>
        <family val="2"/>
        <scheme val="minor"/>
      </rPr>
      <t>, using check 102.</t>
    </r>
  </si>
  <si>
    <r>
      <t xml:space="preserve">On August 6, you wrote check </t>
    </r>
    <r>
      <rPr>
        <b/>
        <sz val="11"/>
        <color theme="1"/>
        <rFont val="Calibri"/>
        <family val="2"/>
        <scheme val="minor"/>
      </rPr>
      <t>103</t>
    </r>
    <r>
      <rPr>
        <sz val="11"/>
        <color theme="1"/>
        <rFont val="Calibri"/>
        <family val="2"/>
        <scheme val="minor"/>
      </rPr>
      <t xml:space="preserve"> to </t>
    </r>
    <r>
      <rPr>
        <b/>
        <sz val="11"/>
        <color theme="1"/>
        <rFont val="Calibri"/>
        <family val="2"/>
        <scheme val="minor"/>
      </rPr>
      <t>Chevron</t>
    </r>
    <r>
      <rPr>
        <sz val="11"/>
        <color theme="1"/>
        <rFont val="Calibri"/>
        <family val="2"/>
        <scheme val="minor"/>
      </rPr>
      <t xml:space="preserve"> for $45.68 for </t>
    </r>
    <r>
      <rPr>
        <b/>
        <sz val="11"/>
        <color theme="1"/>
        <rFont val="Calibri"/>
        <family val="2"/>
        <scheme val="minor"/>
      </rPr>
      <t>gas.</t>
    </r>
  </si>
  <si>
    <t>chevron</t>
  </si>
  <si>
    <t>forty-five and 68/100</t>
  </si>
  <si>
    <t>gas</t>
  </si>
  <si>
    <t>Harmon's</t>
  </si>
  <si>
    <t>seventy-eight and 67/100</t>
  </si>
  <si>
    <t>groceries</t>
  </si>
  <si>
    <t>harmon's</t>
  </si>
  <si>
    <t>Wal-Mart</t>
  </si>
  <si>
    <t>home supplies</t>
  </si>
  <si>
    <t>Wal-mart</t>
  </si>
  <si>
    <t>Fifty-seven and 35/100</t>
  </si>
  <si>
    <t>Bank of America</t>
  </si>
  <si>
    <t>car payment</t>
  </si>
  <si>
    <r>
      <t xml:space="preserve">You wrote check </t>
    </r>
    <r>
      <rPr>
        <b/>
        <sz val="14"/>
        <color theme="1"/>
        <rFont val="Calibri"/>
        <family val="2"/>
        <scheme val="minor"/>
      </rPr>
      <t>106</t>
    </r>
    <r>
      <rPr>
        <sz val="14"/>
        <color theme="1"/>
        <rFont val="Calibri"/>
        <family val="2"/>
        <scheme val="minor"/>
      </rPr>
      <t xml:space="preserve"> on </t>
    </r>
    <r>
      <rPr>
        <b/>
        <sz val="14"/>
        <color theme="1"/>
        <rFont val="Calibri"/>
        <family val="2"/>
        <scheme val="minor"/>
      </rPr>
      <t>August 24</t>
    </r>
    <r>
      <rPr>
        <sz val="14"/>
        <color theme="1"/>
        <rFont val="Calibri"/>
        <family val="2"/>
        <scheme val="minor"/>
      </rPr>
      <t xml:space="preserve"> to </t>
    </r>
    <r>
      <rPr>
        <b/>
        <sz val="14"/>
        <color theme="1"/>
        <rFont val="Calibri"/>
        <family val="2"/>
        <scheme val="minor"/>
      </rPr>
      <t>Bank of America f</t>
    </r>
    <r>
      <rPr>
        <sz val="14"/>
        <color theme="1"/>
        <rFont val="Calibri"/>
        <family val="2"/>
        <scheme val="minor"/>
      </rPr>
      <t xml:space="preserve">or your </t>
    </r>
    <r>
      <rPr>
        <b/>
        <sz val="14"/>
        <color theme="1"/>
        <rFont val="Calibri"/>
        <family val="2"/>
        <scheme val="minor"/>
      </rPr>
      <t>car</t>
    </r>
    <r>
      <rPr>
        <sz val="14"/>
        <color theme="1"/>
        <rFont val="Calibri"/>
        <family val="2"/>
        <scheme val="minor"/>
      </rPr>
      <t xml:space="preserve"> </t>
    </r>
    <r>
      <rPr>
        <b/>
        <sz val="14"/>
        <color theme="1"/>
        <rFont val="Calibri"/>
        <family val="2"/>
        <scheme val="minor"/>
      </rPr>
      <t>payment</t>
    </r>
    <r>
      <rPr>
        <sz val="14"/>
        <color theme="1"/>
        <rFont val="Calibri"/>
        <family val="2"/>
        <scheme val="minor"/>
      </rPr>
      <t xml:space="preserve"> of</t>
    </r>
    <r>
      <rPr>
        <b/>
        <sz val="14"/>
        <color theme="1"/>
        <rFont val="Calibri"/>
        <family val="2"/>
        <scheme val="minor"/>
      </rPr>
      <t xml:space="preserve"> $220.00</t>
    </r>
  </si>
  <si>
    <t>two hundred twenty and 0/100</t>
  </si>
  <si>
    <t>CK #</t>
  </si>
  <si>
    <t>paycheck</t>
  </si>
  <si>
    <r>
      <t xml:space="preserve">Deposited your 1st </t>
    </r>
    <r>
      <rPr>
        <b/>
        <sz val="11"/>
        <color theme="1"/>
        <rFont val="Calibri"/>
        <family val="2"/>
        <scheme val="minor"/>
      </rPr>
      <t>paycheck</t>
    </r>
    <r>
      <rPr>
        <sz val="11"/>
        <color theme="1"/>
        <rFont val="Calibri"/>
        <family val="2"/>
        <scheme val="minor"/>
      </rPr>
      <t xml:space="preserve">, where you worked 42 hours at $11.75 an hour. </t>
    </r>
  </si>
  <si>
    <t>Made a DEBIT purchase at Holiday Oil for $4.56</t>
  </si>
  <si>
    <t>Holiday Oil</t>
  </si>
  <si>
    <t>Refund</t>
  </si>
  <si>
    <r>
      <t xml:space="preserve">You received a check for $25.00 as a </t>
    </r>
    <r>
      <rPr>
        <b/>
        <sz val="11"/>
        <color theme="1"/>
        <rFont val="Calibri"/>
        <family val="2"/>
        <scheme val="minor"/>
      </rPr>
      <t>refund</t>
    </r>
    <r>
      <rPr>
        <sz val="11"/>
        <color theme="1"/>
        <rFont val="Calibri"/>
        <family val="2"/>
        <scheme val="minor"/>
      </rPr>
      <t xml:space="preserve"> for fees. </t>
    </r>
  </si>
  <si>
    <t>You wrote check 106 to Bank of America for your car payment of $220.00</t>
  </si>
  <si>
    <r>
      <t xml:space="preserve">You deposited your second </t>
    </r>
    <r>
      <rPr>
        <b/>
        <sz val="11"/>
        <color theme="1"/>
        <rFont val="Calibri"/>
        <family val="2"/>
        <scheme val="minor"/>
      </rPr>
      <t>paycheck,</t>
    </r>
    <r>
      <rPr>
        <sz val="11"/>
        <color theme="1"/>
        <rFont val="Calibri"/>
        <family val="2"/>
        <scheme val="minor"/>
      </rPr>
      <t xml:space="preserve"> this time for 46 hours at $11.75.</t>
    </r>
  </si>
  <si>
    <t>Verizon</t>
  </si>
  <si>
    <t>Paycheck Calculator</t>
  </si>
  <si>
    <t>Points:</t>
  </si>
  <si>
    <t>DO NOT PRINT THIS PAGE!!!</t>
  </si>
  <si>
    <t>Click on the yellow Checks tab below to begin. Fill out each check correctly. Your points will appear as you complete it. Then, click on the green Register tab and fill out the register correctly. Get all 36 possible points!</t>
  </si>
  <si>
    <t>Make a deposit of $350, as your starting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</si>
</sst>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3" x14ac:knownFonts="1">
    <font>
      <sz val="11"/>
      <color theme="1"/>
      <name val="Calibri"/>
      <family val="2"/>
      <scheme val="minor"/>
    </font>
    <font>
      <sz val="11"/>
      <color theme="1"/>
      <name val="Calibri"/>
      <family val="2"/>
      <scheme val="minor"/>
    </font>
    <font>
      <sz val="9"/>
      <color theme="1"/>
      <name val="Calibri"/>
      <family val="2"/>
      <scheme val="minor"/>
    </font>
    <font>
      <sz val="14"/>
      <color theme="1"/>
      <name val="Calibri"/>
      <family val="2"/>
      <scheme val="minor"/>
    </font>
    <font>
      <b/>
      <sz val="14"/>
      <color theme="1"/>
      <name val="Calibri"/>
      <family val="2"/>
      <scheme val="minor"/>
    </font>
    <font>
      <sz val="16"/>
      <color theme="1"/>
      <name val="Calibri"/>
      <family val="2"/>
      <scheme val="minor"/>
    </font>
    <font>
      <sz val="18"/>
      <color theme="1"/>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sz val="12"/>
      <color theme="1"/>
      <name val="Calibri"/>
      <family val="2"/>
      <scheme val="minor"/>
    </font>
    <font>
      <sz val="10"/>
      <color theme="1"/>
      <name val="Calibri"/>
      <family val="2"/>
      <scheme val="minor"/>
    </font>
    <font>
      <i/>
      <sz val="10"/>
      <color theme="8" tint="-0.249977111117893"/>
      <name val="Calibri"/>
      <family val="2"/>
      <scheme val="minor"/>
    </font>
    <font>
      <b/>
      <sz val="10"/>
      <color theme="1"/>
      <name val="Calibri"/>
      <family val="2"/>
      <scheme val="minor"/>
    </font>
    <font>
      <sz val="10"/>
      <color theme="8" tint="-0.249977111117893"/>
      <name val="Calibri"/>
      <family val="2"/>
      <scheme val="minor"/>
    </font>
    <font>
      <sz val="16"/>
      <color theme="1"/>
      <name val="Amazone BT"/>
      <family val="4"/>
    </font>
    <font>
      <b/>
      <sz val="16"/>
      <color theme="1"/>
      <name val="Calibri"/>
      <family val="2"/>
      <scheme val="minor"/>
    </font>
    <font>
      <i/>
      <sz val="18"/>
      <color theme="1"/>
      <name val="Calibri"/>
      <family val="2"/>
      <scheme val="minor"/>
    </font>
    <font>
      <sz val="18"/>
      <color theme="1"/>
      <name val="Wingdings"/>
      <charset val="2"/>
    </font>
    <font>
      <sz val="11"/>
      <color theme="1"/>
      <name val="Wingdings"/>
      <charset val="2"/>
    </font>
    <font>
      <b/>
      <sz val="18"/>
      <color theme="1"/>
      <name val="Calibri"/>
      <family val="2"/>
      <scheme val="minor"/>
    </font>
    <font>
      <b/>
      <sz val="11"/>
      <color theme="9" tint="-0.249977111117893"/>
      <name val="Wingdings"/>
      <charset val="2"/>
    </font>
    <font>
      <sz val="11"/>
      <color theme="0"/>
      <name val="Wingdings"/>
      <charset val="2"/>
    </font>
  </fonts>
  <fills count="12">
    <fill>
      <patternFill patternType="none"/>
    </fill>
    <fill>
      <patternFill patternType="gray125"/>
    </fill>
    <fill>
      <patternFill patternType="solid">
        <fgColor theme="8"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109">
    <xf numFmtId="0" fontId="0" fillId="0" borderId="0" xfId="0"/>
    <xf numFmtId="0" fontId="0" fillId="5" borderId="0" xfId="0" applyFill="1"/>
    <xf numFmtId="0" fontId="0" fillId="5" borderId="2" xfId="0" applyFill="1" applyBorder="1"/>
    <xf numFmtId="0" fontId="5" fillId="5" borderId="0" xfId="0" applyFont="1" applyFill="1"/>
    <xf numFmtId="0" fontId="0" fillId="5" borderId="2" xfId="0" applyFill="1" applyBorder="1" applyAlignment="1">
      <alignment horizontal="center" vertical="center"/>
    </xf>
    <xf numFmtId="0" fontId="0" fillId="5" borderId="2" xfId="0" applyFill="1" applyBorder="1" applyAlignment="1">
      <alignment horizontal="center" vertical="center" wrapText="1"/>
    </xf>
    <xf numFmtId="0" fontId="0" fillId="5" borderId="0" xfId="0" applyFill="1" applyBorder="1" applyAlignment="1"/>
    <xf numFmtId="0" fontId="6" fillId="5" borderId="0" xfId="0" applyFont="1" applyFill="1" applyAlignment="1"/>
    <xf numFmtId="0" fontId="0" fillId="5" borderId="0" xfId="0" applyFill="1" applyBorder="1"/>
    <xf numFmtId="0" fontId="8" fillId="5" borderId="0" xfId="0" applyFont="1" applyFill="1"/>
    <xf numFmtId="16" fontId="0" fillId="5" borderId="2" xfId="0" applyNumberFormat="1" applyFill="1" applyBorder="1"/>
    <xf numFmtId="0" fontId="0" fillId="8" borderId="2" xfId="0" applyFill="1" applyBorder="1"/>
    <xf numFmtId="16" fontId="0" fillId="8" borderId="2" xfId="0" applyNumberFormat="1" applyFill="1" applyBorder="1"/>
    <xf numFmtId="0" fontId="4" fillId="5" borderId="3" xfId="0" applyFont="1" applyFill="1" applyBorder="1" applyAlignment="1">
      <alignment horizontal="center"/>
    </xf>
    <xf numFmtId="0" fontId="10" fillId="5" borderId="0" xfId="0" applyFont="1" applyFill="1"/>
    <xf numFmtId="0" fontId="0" fillId="5" borderId="0" xfId="0" applyFill="1" applyProtection="1"/>
    <xf numFmtId="0" fontId="5" fillId="5" borderId="0" xfId="0" applyFont="1" applyFill="1" applyProtection="1"/>
    <xf numFmtId="0" fontId="16" fillId="5" borderId="3" xfId="0" applyFont="1" applyFill="1" applyBorder="1" applyAlignment="1" applyProtection="1">
      <alignment horizontal="center" vertical="center"/>
    </xf>
    <xf numFmtId="0" fontId="11" fillId="5" borderId="0" xfId="0" applyFont="1" applyFill="1" applyProtection="1"/>
    <xf numFmtId="0" fontId="11" fillId="4" borderId="4" xfId="0" applyFont="1" applyFill="1" applyBorder="1" applyProtection="1"/>
    <xf numFmtId="0" fontId="11" fillId="4" borderId="5" xfId="0" applyFont="1" applyFill="1" applyBorder="1" applyProtection="1"/>
    <xf numFmtId="0" fontId="11" fillId="4" borderId="6" xfId="0" applyFont="1" applyFill="1" applyBorder="1" applyProtection="1"/>
    <xf numFmtId="0" fontId="11" fillId="4" borderId="7" xfId="0" applyFont="1" applyFill="1" applyBorder="1" applyProtection="1"/>
    <xf numFmtId="0" fontId="12" fillId="4" borderId="0" xfId="0" applyFont="1" applyFill="1" applyBorder="1" applyProtection="1"/>
    <xf numFmtId="0" fontId="11" fillId="4" borderId="0" xfId="0" applyFont="1" applyFill="1" applyBorder="1" applyProtection="1"/>
    <xf numFmtId="0" fontId="13" fillId="4" borderId="0" xfId="0" applyFont="1" applyFill="1" applyBorder="1" applyProtection="1"/>
    <xf numFmtId="0" fontId="11" fillId="4" borderId="8" xfId="0" applyFont="1" applyFill="1" applyBorder="1" applyProtection="1"/>
    <xf numFmtId="0" fontId="14" fillId="4" borderId="0" xfId="0" applyFont="1" applyFill="1" applyBorder="1" applyAlignment="1" applyProtection="1">
      <alignment horizontal="right"/>
    </xf>
    <xf numFmtId="0" fontId="14" fillId="4" borderId="0" xfId="0" applyFont="1" applyFill="1" applyBorder="1" applyAlignment="1" applyProtection="1">
      <alignment horizontal="left"/>
    </xf>
    <xf numFmtId="0" fontId="11" fillId="4" borderId="9" xfId="0" applyFont="1" applyFill="1" applyBorder="1" applyProtection="1"/>
    <xf numFmtId="0" fontId="11" fillId="4" borderId="10" xfId="0" applyFont="1" applyFill="1" applyBorder="1" applyProtection="1"/>
    <xf numFmtId="0" fontId="11" fillId="4" borderId="11" xfId="0" applyFont="1" applyFill="1" applyBorder="1" applyProtection="1"/>
    <xf numFmtId="0" fontId="8" fillId="5" borderId="0" xfId="0" applyFont="1" applyFill="1" applyProtection="1"/>
    <xf numFmtId="0" fontId="0" fillId="5" borderId="0" xfId="0" applyFill="1" applyBorder="1" applyProtection="1"/>
    <xf numFmtId="0" fontId="7" fillId="7" borderId="3" xfId="0" applyFont="1" applyFill="1" applyBorder="1" applyAlignment="1" applyProtection="1">
      <alignment horizontal="center"/>
    </xf>
    <xf numFmtId="0" fontId="8" fillId="5" borderId="0" xfId="0" applyFont="1" applyFill="1" applyBorder="1" applyProtection="1"/>
    <xf numFmtId="0" fontId="0" fillId="5" borderId="0" xfId="0" applyFont="1" applyFill="1" applyBorder="1" applyProtection="1"/>
    <xf numFmtId="0" fontId="2" fillId="5" borderId="0" xfId="0" applyFont="1" applyFill="1" applyProtection="1"/>
    <xf numFmtId="44" fontId="11" fillId="7" borderId="2" xfId="1" applyFont="1" applyFill="1" applyBorder="1" applyProtection="1">
      <protection locked="0"/>
    </xf>
    <xf numFmtId="0" fontId="11" fillId="4" borderId="0" xfId="0" applyFont="1" applyFill="1" applyBorder="1" applyProtection="1">
      <protection locked="0"/>
    </xf>
    <xf numFmtId="0" fontId="0" fillId="11" borderId="2" xfId="0" applyFill="1" applyBorder="1" applyProtection="1">
      <protection locked="0"/>
    </xf>
    <xf numFmtId="44" fontId="0" fillId="11" borderId="2" xfId="1" applyFont="1" applyFill="1" applyBorder="1" applyProtection="1">
      <protection locked="0"/>
    </xf>
    <xf numFmtId="0" fontId="0" fillId="5" borderId="2" xfId="0" applyFill="1" applyBorder="1" applyProtection="1">
      <protection locked="0"/>
    </xf>
    <xf numFmtId="16" fontId="0" fillId="5" borderId="2" xfId="0" applyNumberFormat="1" applyFill="1" applyBorder="1" applyProtection="1">
      <protection locked="0"/>
    </xf>
    <xf numFmtId="44" fontId="0" fillId="5" borderId="2" xfId="1" applyFont="1" applyFill="1" applyBorder="1" applyProtection="1">
      <protection locked="0"/>
    </xf>
    <xf numFmtId="16" fontId="0" fillId="11" borderId="2" xfId="0" applyNumberFormat="1" applyFill="1" applyBorder="1" applyProtection="1">
      <protection locked="0"/>
    </xf>
    <xf numFmtId="44" fontId="7" fillId="11" borderId="2" xfId="1" applyFont="1" applyFill="1" applyBorder="1" applyProtection="1">
      <protection locked="0"/>
    </xf>
    <xf numFmtId="44" fontId="0" fillId="7" borderId="3" xfId="1" applyFont="1" applyFill="1" applyBorder="1" applyProtection="1">
      <protection locked="0"/>
    </xf>
    <xf numFmtId="0" fontId="0" fillId="8" borderId="3" xfId="0" applyFill="1" applyBorder="1" applyProtection="1">
      <protection locked="0"/>
    </xf>
    <xf numFmtId="0" fontId="0" fillId="10" borderId="0" xfId="0" applyFill="1" applyProtection="1"/>
    <xf numFmtId="0" fontId="6" fillId="10" borderId="0" xfId="0" applyFont="1" applyFill="1" applyProtection="1"/>
    <xf numFmtId="0" fontId="6" fillId="5" borderId="0" xfId="0" applyFont="1" applyFill="1" applyProtection="1"/>
    <xf numFmtId="0" fontId="6" fillId="5" borderId="0" xfId="0" applyFont="1" applyFill="1" applyBorder="1" applyAlignment="1" applyProtection="1"/>
    <xf numFmtId="0" fontId="6" fillId="5" borderId="0" xfId="0" applyFont="1" applyFill="1" applyAlignment="1" applyProtection="1"/>
    <xf numFmtId="0" fontId="6" fillId="10" borderId="3" xfId="0" applyFont="1" applyFill="1" applyBorder="1" applyAlignment="1" applyProtection="1">
      <alignment horizontal="center"/>
    </xf>
    <xf numFmtId="0" fontId="17" fillId="5" borderId="3" xfId="0" applyFont="1" applyFill="1" applyBorder="1" applyAlignment="1" applyProtection="1">
      <alignment horizontal="center"/>
    </xf>
    <xf numFmtId="0" fontId="5" fillId="7" borderId="3" xfId="0" applyFont="1" applyFill="1" applyBorder="1" applyAlignment="1" applyProtection="1">
      <alignment horizontal="center" shrinkToFit="1"/>
      <protection locked="0"/>
    </xf>
    <xf numFmtId="0" fontId="6" fillId="7" borderId="3" xfId="0" applyFont="1" applyFill="1" applyBorder="1" applyAlignment="1" applyProtection="1">
      <alignment horizontal="center"/>
      <protection locked="0"/>
    </xf>
    <xf numFmtId="0" fontId="18" fillId="5" borderId="0" xfId="0" applyFont="1" applyFill="1" applyAlignment="1"/>
    <xf numFmtId="0" fontId="19" fillId="5" borderId="0" xfId="0" applyFont="1" applyFill="1"/>
    <xf numFmtId="0" fontId="20" fillId="5" borderId="0" xfId="0" applyFont="1" applyFill="1" applyAlignment="1"/>
    <xf numFmtId="0" fontId="7" fillId="5" borderId="0" xfId="0" applyFont="1" applyFill="1"/>
    <xf numFmtId="0" fontId="7" fillId="5" borderId="0" xfId="0" applyFont="1" applyFill="1" applyBorder="1"/>
    <xf numFmtId="0" fontId="21" fillId="5" borderId="0" xfId="0" applyFont="1" applyFill="1"/>
    <xf numFmtId="0" fontId="19" fillId="5" borderId="7" xfId="0" applyFont="1" applyFill="1" applyBorder="1"/>
    <xf numFmtId="0" fontId="19" fillId="5" borderId="0" xfId="0" applyFont="1" applyFill="1" applyBorder="1"/>
    <xf numFmtId="0" fontId="0" fillId="5" borderId="8" xfId="0" applyFill="1" applyBorder="1"/>
    <xf numFmtId="0" fontId="19" fillId="5" borderId="9" xfId="0" applyFont="1" applyFill="1" applyBorder="1"/>
    <xf numFmtId="0" fontId="19" fillId="5" borderId="10" xfId="0" applyFont="1" applyFill="1" applyBorder="1"/>
    <xf numFmtId="0" fontId="0" fillId="5" borderId="10" xfId="0" applyFill="1" applyBorder="1"/>
    <xf numFmtId="0" fontId="0" fillId="5" borderId="11" xfId="0" applyFill="1" applyBorder="1"/>
    <xf numFmtId="0" fontId="22" fillId="5" borderId="0" xfId="0" applyFont="1" applyFill="1"/>
    <xf numFmtId="0" fontId="0" fillId="0" borderId="2" xfId="0" applyBorder="1"/>
    <xf numFmtId="16" fontId="0" fillId="0" borderId="2" xfId="0" applyNumberFormat="1" applyBorder="1"/>
    <xf numFmtId="44" fontId="0" fillId="0" borderId="2" xfId="1" applyFont="1" applyBorder="1"/>
    <xf numFmtId="0" fontId="8" fillId="0" borderId="0" xfId="0" applyFont="1"/>
    <xf numFmtId="44" fontId="0" fillId="9" borderId="3" xfId="0" applyNumberFormat="1" applyFill="1" applyBorder="1" applyProtection="1"/>
    <xf numFmtId="0" fontId="6" fillId="5" borderId="0" xfId="0" applyFont="1" applyFill="1" applyAlignment="1" applyProtection="1">
      <alignment horizontal="center"/>
    </xf>
    <xf numFmtId="0" fontId="3" fillId="5" borderId="15"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3" fillId="5" borderId="17"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3" fillId="5" borderId="19" xfId="0" applyFont="1" applyFill="1" applyBorder="1" applyAlignment="1" applyProtection="1">
      <alignment horizontal="center" vertical="center" wrapText="1"/>
    </xf>
    <xf numFmtId="0" fontId="3" fillId="5" borderId="20"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3" fillId="5" borderId="21" xfId="0" applyFont="1" applyFill="1" applyBorder="1" applyAlignment="1" applyProtection="1">
      <alignment horizontal="center" vertical="center" wrapText="1"/>
    </xf>
    <xf numFmtId="0" fontId="9" fillId="5" borderId="0" xfId="0" applyFont="1" applyFill="1" applyAlignment="1" applyProtection="1">
      <alignment horizontal="center" vertical="center" wrapText="1"/>
    </xf>
    <xf numFmtId="0" fontId="15" fillId="4" borderId="0" xfId="0" applyFont="1" applyFill="1" applyBorder="1" applyAlignment="1" applyProtection="1">
      <alignment horizontal="center"/>
    </xf>
    <xf numFmtId="0" fontId="15" fillId="4" borderId="1" xfId="0" applyFont="1" applyFill="1" applyBorder="1" applyAlignment="1" applyProtection="1">
      <alignment horizontal="center"/>
    </xf>
    <xf numFmtId="14" fontId="11" fillId="7" borderId="1" xfId="0" applyNumberFormat="1" applyFont="1" applyFill="1" applyBorder="1" applyAlignment="1" applyProtection="1">
      <alignment horizontal="center"/>
      <protection locked="0"/>
    </xf>
    <xf numFmtId="0" fontId="11" fillId="7" borderId="1" xfId="0" applyFont="1" applyFill="1" applyBorder="1" applyAlignment="1" applyProtection="1">
      <alignment horizontal="left"/>
      <protection locked="0"/>
    </xf>
    <xf numFmtId="0" fontId="11" fillId="7" borderId="1" xfId="0" applyFont="1" applyFill="1" applyBorder="1" applyAlignment="1" applyProtection="1">
      <alignment horizontal="center"/>
      <protection locked="0"/>
    </xf>
    <xf numFmtId="0" fontId="14" fillId="4" borderId="0" xfId="0" applyFont="1" applyFill="1" applyBorder="1" applyAlignment="1" applyProtection="1">
      <alignment horizontal="center" wrapText="1"/>
    </xf>
    <xf numFmtId="0" fontId="3" fillId="3" borderId="0" xfId="0" applyFont="1" applyFill="1" applyAlignment="1" applyProtection="1">
      <alignment horizontal="center" vertical="center"/>
    </xf>
    <xf numFmtId="0" fontId="3" fillId="3" borderId="0" xfId="0" applyFont="1" applyFill="1" applyAlignment="1" applyProtection="1">
      <alignment horizontal="center" vertical="center" wrapText="1"/>
    </xf>
    <xf numFmtId="0" fontId="0" fillId="3" borderId="0" xfId="0" applyFont="1" applyFill="1" applyAlignment="1" applyProtection="1">
      <alignment horizontal="center" vertical="center" wrapText="1"/>
    </xf>
    <xf numFmtId="0" fontId="6" fillId="6" borderId="0" xfId="0" applyFont="1" applyFill="1" applyAlignment="1" applyProtection="1">
      <alignment horizontal="center"/>
    </xf>
    <xf numFmtId="0" fontId="0" fillId="5" borderId="12" xfId="0" applyFill="1" applyBorder="1" applyAlignment="1" applyProtection="1">
      <alignment horizontal="center"/>
    </xf>
    <xf numFmtId="0" fontId="0" fillId="5" borderId="13" xfId="0" applyFill="1" applyBorder="1" applyAlignment="1" applyProtection="1">
      <alignment horizontal="center"/>
    </xf>
    <xf numFmtId="0" fontId="0" fillId="5" borderId="14" xfId="0" applyFill="1" applyBorder="1" applyAlignment="1" applyProtection="1">
      <alignment horizontal="center"/>
    </xf>
    <xf numFmtId="0" fontId="6" fillId="2" borderId="0" xfId="0" applyFont="1" applyFill="1" applyAlignment="1">
      <alignment horizontal="center"/>
    </xf>
    <xf numFmtId="0" fontId="0" fillId="5" borderId="2" xfId="0" applyFill="1" applyBorder="1" applyAlignment="1">
      <alignment horizontal="left"/>
    </xf>
    <xf numFmtId="0" fontId="0" fillId="8" borderId="2" xfId="0" applyFill="1" applyBorder="1" applyAlignment="1">
      <alignment horizontal="left"/>
    </xf>
    <xf numFmtId="0" fontId="7" fillId="5" borderId="4"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0" fillId="5" borderId="12" xfId="0" applyFill="1" applyBorder="1" applyAlignment="1">
      <alignment horizontal="center"/>
    </xf>
    <xf numFmtId="0" fontId="0" fillId="5" borderId="14" xfId="0" applyFill="1" applyBorder="1" applyAlignment="1">
      <alignment horizontal="center"/>
    </xf>
  </cellXfs>
  <cellStyles count="2">
    <cellStyle name="Currency" xfId="1" builtinId="4"/>
    <cellStyle name="Normal" xfId="0" builtinId="0"/>
  </cellStyles>
  <dxfs count="39">
    <dxf>
      <font>
        <color rgb="FFC00000"/>
      </font>
    </dxf>
    <dxf>
      <fill>
        <patternFill>
          <bgColor theme="9"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17"/>
  <sheetViews>
    <sheetView tabSelected="1" workbookViewId="0">
      <selection activeCell="E3" sqref="E3"/>
    </sheetView>
  </sheetViews>
  <sheetFormatPr defaultRowHeight="15" x14ac:dyDescent="0.25"/>
  <cols>
    <col min="1" max="1" width="3.28515625" style="15" customWidth="1"/>
    <col min="2" max="2" width="3.42578125" style="15" customWidth="1"/>
    <col min="3" max="3" width="7.28515625" style="15" customWidth="1"/>
    <col min="4" max="4" width="3.5703125" style="15" customWidth="1"/>
    <col min="5" max="5" width="26.5703125" style="15" customWidth="1"/>
    <col min="6" max="6" width="6" style="15" customWidth="1"/>
    <col min="7" max="7" width="6.5703125" style="15" customWidth="1"/>
    <col min="8" max="8" width="4.85546875" style="15" customWidth="1"/>
    <col min="9" max="9" width="1.5703125" style="15" customWidth="1"/>
    <col min="10" max="11" width="10.7109375" style="15" customWidth="1"/>
    <col min="12" max="12" width="2.140625" style="15" customWidth="1"/>
    <col min="13" max="13" width="3.42578125" style="15" customWidth="1"/>
    <col min="14" max="16384" width="9.140625" style="15"/>
  </cols>
  <sheetData>
    <row r="1" spans="1:13" x14ac:dyDescent="0.25">
      <c r="A1" s="49"/>
      <c r="B1" s="49"/>
      <c r="C1" s="49"/>
      <c r="D1" s="49"/>
      <c r="E1" s="49"/>
      <c r="F1" s="49"/>
      <c r="G1" s="49"/>
      <c r="H1" s="49"/>
      <c r="I1" s="49"/>
      <c r="J1" s="49"/>
      <c r="K1" s="49"/>
      <c r="L1" s="49"/>
      <c r="M1" s="49"/>
    </row>
    <row r="2" spans="1:13" ht="15.75" thickBot="1" x14ac:dyDescent="0.3">
      <c r="A2" s="49"/>
      <c r="M2" s="49"/>
    </row>
    <row r="3" spans="1:13" s="51" customFormat="1" ht="24" thickBot="1" x14ac:dyDescent="0.4">
      <c r="A3" s="50"/>
      <c r="C3" s="51" t="s">
        <v>27</v>
      </c>
      <c r="E3" s="56"/>
      <c r="F3" s="52"/>
      <c r="G3" s="52"/>
      <c r="H3" s="52"/>
      <c r="J3" s="51" t="s">
        <v>4</v>
      </c>
      <c r="K3" s="57"/>
      <c r="M3" s="50"/>
    </row>
    <row r="4" spans="1:13" s="51" customFormat="1" ht="23.25" x14ac:dyDescent="0.35">
      <c r="A4" s="50"/>
      <c r="M4" s="50"/>
    </row>
    <row r="5" spans="1:13" s="51" customFormat="1" ht="23.25" x14ac:dyDescent="0.35">
      <c r="A5" s="50"/>
      <c r="B5" s="53"/>
      <c r="C5" s="78" t="s">
        <v>74</v>
      </c>
      <c r="D5" s="79"/>
      <c r="E5" s="79"/>
      <c r="F5" s="79"/>
      <c r="G5" s="79"/>
      <c r="H5" s="79"/>
      <c r="I5" s="79"/>
      <c r="J5" s="79"/>
      <c r="K5" s="80"/>
      <c r="M5" s="50"/>
    </row>
    <row r="6" spans="1:13" s="51" customFormat="1" ht="23.25" x14ac:dyDescent="0.35">
      <c r="A6" s="50"/>
      <c r="B6" s="53"/>
      <c r="C6" s="81"/>
      <c r="D6" s="82"/>
      <c r="E6" s="82"/>
      <c r="F6" s="82"/>
      <c r="G6" s="82"/>
      <c r="H6" s="82"/>
      <c r="I6" s="82"/>
      <c r="J6" s="82"/>
      <c r="K6" s="83"/>
      <c r="M6" s="50"/>
    </row>
    <row r="7" spans="1:13" s="51" customFormat="1" ht="23.25" x14ac:dyDescent="0.35">
      <c r="A7" s="50"/>
      <c r="B7" s="53"/>
      <c r="C7" s="81"/>
      <c r="D7" s="82"/>
      <c r="E7" s="82"/>
      <c r="F7" s="82"/>
      <c r="G7" s="82"/>
      <c r="H7" s="82"/>
      <c r="I7" s="82"/>
      <c r="J7" s="82"/>
      <c r="K7" s="83"/>
      <c r="M7" s="50"/>
    </row>
    <row r="8" spans="1:13" s="51" customFormat="1" ht="23.25" x14ac:dyDescent="0.35">
      <c r="A8" s="50"/>
      <c r="B8" s="53"/>
      <c r="C8" s="84"/>
      <c r="D8" s="85"/>
      <c r="E8" s="85"/>
      <c r="F8" s="85"/>
      <c r="G8" s="85"/>
      <c r="H8" s="85"/>
      <c r="I8" s="85"/>
      <c r="J8" s="85"/>
      <c r="K8" s="86"/>
      <c r="M8" s="50"/>
    </row>
    <row r="9" spans="1:13" s="51" customFormat="1" ht="23.25" x14ac:dyDescent="0.35">
      <c r="A9" s="50"/>
      <c r="C9" s="53"/>
      <c r="D9" s="53"/>
      <c r="E9" s="53"/>
      <c r="F9" s="53"/>
      <c r="G9" s="53"/>
      <c r="H9" s="53"/>
      <c r="I9" s="53"/>
      <c r="J9" s="53"/>
      <c r="K9" s="53"/>
      <c r="M9" s="50"/>
    </row>
    <row r="10" spans="1:13" s="51" customFormat="1" ht="24" thickBot="1" x14ac:dyDescent="0.4">
      <c r="A10" s="50"/>
      <c r="C10" s="51" t="s">
        <v>28</v>
      </c>
      <c r="G10" s="51" t="s">
        <v>28</v>
      </c>
      <c r="J10" s="51" t="s">
        <v>29</v>
      </c>
      <c r="M10" s="50"/>
    </row>
    <row r="11" spans="1:13" s="51" customFormat="1" ht="24" thickBot="1" x14ac:dyDescent="0.4">
      <c r="A11" s="50"/>
      <c r="D11" s="77" t="s">
        <v>0</v>
      </c>
      <c r="E11" s="77"/>
      <c r="G11" s="54">
        <f>Checks!K3</f>
        <v>0</v>
      </c>
      <c r="J11" s="55">
        <v>12</v>
      </c>
      <c r="M11" s="50"/>
    </row>
    <row r="12" spans="1:13" s="51" customFormat="1" ht="24" thickBot="1" x14ac:dyDescent="0.4">
      <c r="A12" s="50"/>
      <c r="D12" s="77" t="s">
        <v>13</v>
      </c>
      <c r="E12" s="77"/>
      <c r="G12" s="54">
        <f>Register!F3</f>
        <v>0</v>
      </c>
      <c r="J12" s="55">
        <v>24</v>
      </c>
      <c r="M12" s="50"/>
    </row>
    <row r="13" spans="1:13" s="51" customFormat="1" ht="24" thickBot="1" x14ac:dyDescent="0.4">
      <c r="A13" s="50"/>
      <c r="D13" s="77" t="s">
        <v>30</v>
      </c>
      <c r="E13" s="77"/>
      <c r="F13" s="77"/>
      <c r="G13" s="54">
        <f>SUM(G11:G12)</f>
        <v>0</v>
      </c>
      <c r="J13" s="55">
        <v>36</v>
      </c>
      <c r="M13" s="50"/>
    </row>
    <row r="14" spans="1:13" s="51" customFormat="1" ht="23.25" x14ac:dyDescent="0.35">
      <c r="A14" s="50"/>
      <c r="M14" s="50"/>
    </row>
    <row r="15" spans="1:13" s="51" customFormat="1" ht="14.25" customHeight="1" x14ac:dyDescent="0.35">
      <c r="A15" s="50"/>
      <c r="B15" s="50"/>
      <c r="C15" s="50"/>
      <c r="D15" s="50"/>
      <c r="E15" s="50"/>
      <c r="F15" s="50"/>
      <c r="G15" s="50"/>
      <c r="H15" s="50"/>
      <c r="I15" s="50"/>
      <c r="J15" s="50"/>
      <c r="K15" s="50"/>
      <c r="L15" s="50"/>
      <c r="M15" s="50"/>
    </row>
    <row r="16" spans="1:13" s="51" customFormat="1" ht="23.25" x14ac:dyDescent="0.35"/>
    <row r="17" s="51" customFormat="1" ht="23.25" x14ac:dyDescent="0.35"/>
  </sheetData>
  <sheetProtection sheet="1" objects="1" scenarios="1" selectLockedCells="1"/>
  <mergeCells count="4">
    <mergeCell ref="D11:E11"/>
    <mergeCell ref="D12:E12"/>
    <mergeCell ref="D13:F13"/>
    <mergeCell ref="C5:K8"/>
  </mergeCells>
  <conditionalFormatting sqref="E3">
    <cfRule type="notContainsBlanks" dxfId="38" priority="2">
      <formula>LEN(TRIM(E3))&gt;0</formula>
    </cfRule>
  </conditionalFormatting>
  <conditionalFormatting sqref="K3">
    <cfRule type="notContainsBlanks" dxfId="37" priority="1">
      <formula>LEN(TRIM(K3))&gt;0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115"/>
  <sheetViews>
    <sheetView workbookViewId="0">
      <selection activeCell="G17" sqref="G17"/>
    </sheetView>
  </sheetViews>
  <sheetFormatPr defaultRowHeight="15" x14ac:dyDescent="0.25"/>
  <cols>
    <col min="1" max="1" width="3.5703125" style="15" customWidth="1"/>
    <col min="2" max="2" width="4" style="15" customWidth="1"/>
    <col min="3" max="3" width="10" style="15" customWidth="1"/>
    <col min="4" max="9" width="9.140625" style="15"/>
    <col min="10" max="10" width="4.28515625" style="15" customWidth="1"/>
    <col min="11" max="11" width="11" style="15" customWidth="1"/>
    <col min="12" max="12" width="5.140625" style="15" customWidth="1"/>
    <col min="13" max="13" width="2.5703125" style="15" customWidth="1"/>
    <col min="14" max="14" width="9.140625" style="15"/>
    <col min="15" max="15" width="3.85546875" style="15" customWidth="1"/>
    <col min="16" max="16" width="15.85546875" style="15" customWidth="1"/>
    <col min="17" max="17" width="9.140625" style="15" customWidth="1"/>
    <col min="18" max="16384" width="9.140625" style="15"/>
  </cols>
  <sheetData>
    <row r="1" spans="1:19" ht="23.25" x14ac:dyDescent="0.35">
      <c r="A1" s="97" t="s">
        <v>0</v>
      </c>
      <c r="B1" s="97"/>
      <c r="C1" s="97"/>
      <c r="D1" s="97"/>
      <c r="E1" s="97"/>
      <c r="F1" s="97"/>
      <c r="G1" s="97"/>
      <c r="H1" s="97"/>
      <c r="I1" s="97"/>
      <c r="J1" s="97"/>
      <c r="K1" s="97"/>
      <c r="L1" s="97"/>
      <c r="M1" s="97"/>
    </row>
    <row r="2" spans="1:19" ht="8.25" customHeight="1" thickBot="1" x14ac:dyDescent="0.3"/>
    <row r="3" spans="1:19" ht="21.75" thickBot="1" x14ac:dyDescent="0.4">
      <c r="B3" s="16" t="s">
        <v>1</v>
      </c>
      <c r="D3" s="98">
        <f>'Score Sheet (To Print)'!E3</f>
        <v>0</v>
      </c>
      <c r="E3" s="99"/>
      <c r="F3" s="100"/>
      <c r="I3" s="16" t="s">
        <v>2</v>
      </c>
      <c r="K3" s="17">
        <f>K21+K39+K57+K76+K95+K114</f>
        <v>0</v>
      </c>
    </row>
    <row r="5" spans="1:19" ht="26.25" customHeight="1" x14ac:dyDescent="0.25">
      <c r="A5" s="94">
        <v>1</v>
      </c>
      <c r="B5" s="96" t="s">
        <v>43</v>
      </c>
      <c r="C5" s="96"/>
      <c r="D5" s="96"/>
      <c r="E5" s="96"/>
      <c r="F5" s="96"/>
      <c r="G5" s="96"/>
      <c r="H5" s="96"/>
      <c r="I5" s="96"/>
      <c r="J5" s="96"/>
      <c r="K5" s="96"/>
      <c r="L5" s="96"/>
      <c r="P5" s="87" t="s">
        <v>73</v>
      </c>
      <c r="Q5" s="87"/>
      <c r="R5" s="87"/>
      <c r="S5" s="87"/>
    </row>
    <row r="6" spans="1:19" ht="15.75" thickBot="1" x14ac:dyDescent="0.3">
      <c r="A6" s="94"/>
      <c r="B6" s="96"/>
      <c r="C6" s="96"/>
      <c r="D6" s="96"/>
      <c r="E6" s="96"/>
      <c r="F6" s="96"/>
      <c r="G6" s="96"/>
      <c r="H6" s="96"/>
      <c r="I6" s="96"/>
      <c r="J6" s="96"/>
      <c r="K6" s="96"/>
      <c r="L6" s="96"/>
      <c r="P6" s="87"/>
      <c r="Q6" s="87"/>
      <c r="R6" s="87"/>
      <c r="S6" s="87"/>
    </row>
    <row r="7" spans="1:19" s="18" customFormat="1" ht="12.75" x14ac:dyDescent="0.2">
      <c r="B7" s="19"/>
      <c r="C7" s="20"/>
      <c r="D7" s="20"/>
      <c r="E7" s="20"/>
      <c r="F7" s="20"/>
      <c r="G7" s="20"/>
      <c r="H7" s="20"/>
      <c r="I7" s="20"/>
      <c r="J7" s="20"/>
      <c r="K7" s="20"/>
      <c r="L7" s="21"/>
      <c r="P7" s="87"/>
      <c r="Q7" s="87"/>
      <c r="R7" s="87"/>
      <c r="S7" s="87"/>
    </row>
    <row r="8" spans="1:19" s="18" customFormat="1" ht="12.75" x14ac:dyDescent="0.2">
      <c r="B8" s="22"/>
      <c r="C8" s="23">
        <f>'Score Sheet (To Print)'!$E$3</f>
        <v>0</v>
      </c>
      <c r="D8" s="24"/>
      <c r="E8" s="24"/>
      <c r="F8" s="24"/>
      <c r="G8" s="24"/>
      <c r="H8" s="24"/>
      <c r="I8" s="24"/>
      <c r="J8" s="24"/>
      <c r="K8" s="25">
        <v>101</v>
      </c>
      <c r="L8" s="26"/>
      <c r="P8" s="87"/>
      <c r="Q8" s="87"/>
      <c r="R8" s="87"/>
      <c r="S8" s="87"/>
    </row>
    <row r="9" spans="1:19" s="18" customFormat="1" ht="12.75" x14ac:dyDescent="0.2">
      <c r="B9" s="22"/>
      <c r="C9" s="23" t="s">
        <v>3</v>
      </c>
      <c r="D9" s="24"/>
      <c r="E9" s="24"/>
      <c r="F9" s="24"/>
      <c r="G9" s="24"/>
      <c r="H9" s="24" t="s">
        <v>6</v>
      </c>
      <c r="I9" s="90"/>
      <c r="J9" s="90"/>
      <c r="K9" s="90"/>
      <c r="L9" s="26"/>
      <c r="P9" s="87"/>
      <c r="Q9" s="87"/>
      <c r="R9" s="87"/>
      <c r="S9" s="87"/>
    </row>
    <row r="10" spans="1:19" s="18" customFormat="1" ht="12.75" x14ac:dyDescent="0.2">
      <c r="B10" s="22"/>
      <c r="C10" s="23" t="s">
        <v>5</v>
      </c>
      <c r="D10" s="24"/>
      <c r="E10" s="24"/>
      <c r="F10" s="24"/>
      <c r="G10" s="24"/>
      <c r="H10" s="24"/>
      <c r="I10" s="24"/>
      <c r="J10" s="24"/>
      <c r="K10" s="24"/>
      <c r="L10" s="26"/>
      <c r="P10" s="87"/>
      <c r="Q10" s="87"/>
      <c r="R10" s="87"/>
      <c r="S10" s="87"/>
    </row>
    <row r="11" spans="1:19" s="18" customFormat="1" ht="12.75" x14ac:dyDescent="0.2">
      <c r="B11" s="22"/>
      <c r="C11" s="24"/>
      <c r="D11" s="24"/>
      <c r="E11" s="24"/>
      <c r="F11" s="24"/>
      <c r="G11" s="24"/>
      <c r="H11" s="24"/>
      <c r="I11" s="24"/>
      <c r="J11" s="24"/>
      <c r="K11" s="24"/>
      <c r="L11" s="26"/>
      <c r="P11" s="87"/>
      <c r="Q11" s="87"/>
      <c r="R11" s="87"/>
      <c r="S11" s="87"/>
    </row>
    <row r="12" spans="1:19" s="18" customFormat="1" ht="12.75" x14ac:dyDescent="0.2">
      <c r="B12" s="22"/>
      <c r="C12" s="93" t="s">
        <v>7</v>
      </c>
      <c r="D12" s="24"/>
      <c r="E12" s="24"/>
      <c r="F12" s="24"/>
      <c r="G12" s="24"/>
      <c r="H12" s="24"/>
      <c r="I12" s="24"/>
      <c r="J12" s="24"/>
      <c r="K12" s="24"/>
      <c r="L12" s="26"/>
      <c r="P12" s="87"/>
      <c r="Q12" s="87"/>
      <c r="R12" s="87"/>
      <c r="S12" s="87"/>
    </row>
    <row r="13" spans="1:19" s="18" customFormat="1" ht="12.75" x14ac:dyDescent="0.2">
      <c r="B13" s="22"/>
      <c r="C13" s="93"/>
      <c r="D13" s="91"/>
      <c r="E13" s="91"/>
      <c r="F13" s="91"/>
      <c r="G13" s="91"/>
      <c r="H13" s="91"/>
      <c r="I13" s="91"/>
      <c r="J13" s="27" t="s">
        <v>8</v>
      </c>
      <c r="K13" s="38"/>
      <c r="L13" s="26"/>
      <c r="P13" s="87"/>
      <c r="Q13" s="87"/>
      <c r="R13" s="87"/>
      <c r="S13" s="87"/>
    </row>
    <row r="14" spans="1:19" s="18" customFormat="1" ht="12.75" x14ac:dyDescent="0.2">
      <c r="B14" s="22"/>
      <c r="C14" s="24"/>
      <c r="D14" s="24"/>
      <c r="E14" s="24"/>
      <c r="F14" s="24"/>
      <c r="G14" s="24"/>
      <c r="H14" s="24"/>
      <c r="I14" s="24"/>
      <c r="J14" s="24"/>
      <c r="K14" s="24"/>
      <c r="L14" s="26"/>
      <c r="P14" s="87"/>
      <c r="Q14" s="87"/>
      <c r="R14" s="87"/>
      <c r="S14" s="87"/>
    </row>
    <row r="15" spans="1:19" s="18" customFormat="1" ht="12.75" x14ac:dyDescent="0.2">
      <c r="B15" s="22"/>
      <c r="C15" s="91"/>
      <c r="D15" s="91"/>
      <c r="E15" s="91"/>
      <c r="F15" s="91"/>
      <c r="G15" s="91"/>
      <c r="H15" s="91"/>
      <c r="I15" s="91"/>
      <c r="J15" s="24"/>
      <c r="K15" s="24" t="s">
        <v>9</v>
      </c>
      <c r="L15" s="26"/>
      <c r="P15" s="87"/>
      <c r="Q15" s="87"/>
      <c r="R15" s="87"/>
      <c r="S15" s="87"/>
    </row>
    <row r="16" spans="1:19" s="18" customFormat="1" ht="12.75" x14ac:dyDescent="0.2">
      <c r="B16" s="22"/>
      <c r="C16" s="24"/>
      <c r="D16" s="24"/>
      <c r="E16" s="24"/>
      <c r="F16" s="24"/>
      <c r="G16" s="24"/>
      <c r="H16" s="88">
        <f>'Score Sheet (To Print)'!E3</f>
        <v>0</v>
      </c>
      <c r="I16" s="88"/>
      <c r="J16" s="88"/>
      <c r="K16" s="88"/>
      <c r="L16" s="26"/>
      <c r="P16" s="87"/>
      <c r="Q16" s="87"/>
      <c r="R16" s="87"/>
      <c r="S16" s="87"/>
    </row>
    <row r="17" spans="1:19" s="18" customFormat="1" ht="20.25" customHeight="1" x14ac:dyDescent="0.2">
      <c r="B17" s="22"/>
      <c r="C17" s="28" t="s">
        <v>10</v>
      </c>
      <c r="D17" s="92"/>
      <c r="E17" s="92"/>
      <c r="F17" s="92"/>
      <c r="G17" s="24"/>
      <c r="H17" s="89"/>
      <c r="I17" s="89"/>
      <c r="J17" s="89"/>
      <c r="K17" s="89"/>
      <c r="L17" s="26"/>
      <c r="P17" s="87"/>
      <c r="Q17" s="87"/>
      <c r="R17" s="87"/>
      <c r="S17" s="87"/>
    </row>
    <row r="18" spans="1:19" s="18" customFormat="1" ht="12.75" x14ac:dyDescent="0.2">
      <c r="B18" s="22"/>
      <c r="C18" s="24"/>
      <c r="D18" s="24"/>
      <c r="E18" s="24"/>
      <c r="F18" s="24"/>
      <c r="G18" s="24"/>
      <c r="H18" s="24"/>
      <c r="I18" s="24"/>
      <c r="J18" s="24"/>
      <c r="K18" s="24"/>
      <c r="L18" s="26"/>
      <c r="P18" s="87"/>
      <c r="Q18" s="87"/>
      <c r="R18" s="87"/>
      <c r="S18" s="87"/>
    </row>
    <row r="19" spans="1:19" s="18" customFormat="1" ht="13.5" thickBot="1" x14ac:dyDescent="0.25">
      <c r="B19" s="29"/>
      <c r="C19" s="30"/>
      <c r="D19" s="30"/>
      <c r="E19" s="30"/>
      <c r="F19" s="30"/>
      <c r="G19" s="30"/>
      <c r="H19" s="30"/>
      <c r="I19" s="30"/>
      <c r="J19" s="30"/>
      <c r="K19" s="30"/>
      <c r="L19" s="31"/>
      <c r="P19" s="87"/>
      <c r="Q19" s="87"/>
      <c r="R19" s="87"/>
      <c r="S19" s="87"/>
    </row>
    <row r="20" spans="1:19" ht="5.0999999999999996" customHeight="1" thickBot="1" x14ac:dyDescent="0.3">
      <c r="P20" s="87"/>
      <c r="Q20" s="87"/>
      <c r="R20" s="87"/>
      <c r="S20" s="87"/>
    </row>
    <row r="21" spans="1:19" ht="15" customHeight="1" thickBot="1" x14ac:dyDescent="0.3">
      <c r="C21" s="32">
        <f>IF(I9=Sheet4!B2,1,0)</f>
        <v>0</v>
      </c>
      <c r="D21" s="32">
        <f>IF(D13=Sheet4!C2,1,0)</f>
        <v>0</v>
      </c>
      <c r="E21" s="32">
        <f>IF(K13=Sheet4!D2,1,0)</f>
        <v>0</v>
      </c>
      <c r="F21" s="32">
        <f>IF(C15=Sheet4!E2,1,0)</f>
        <v>0</v>
      </c>
      <c r="G21" s="32">
        <f>IF(D17=Sheet4!F2,1,0)</f>
        <v>0</v>
      </c>
      <c r="H21" s="32">
        <f>SUM(C21:G21)</f>
        <v>0</v>
      </c>
      <c r="I21" s="33"/>
      <c r="J21" s="33"/>
      <c r="K21" s="34">
        <f>IF(H21=5,2,0)</f>
        <v>0</v>
      </c>
      <c r="P21" s="87"/>
      <c r="Q21" s="87"/>
      <c r="R21" s="87"/>
      <c r="S21" s="87"/>
    </row>
    <row r="22" spans="1:19" ht="5.0999999999999996" customHeight="1" x14ac:dyDescent="0.25">
      <c r="P22" s="87"/>
      <c r="Q22" s="87"/>
      <c r="R22" s="87"/>
      <c r="S22" s="87"/>
    </row>
    <row r="23" spans="1:19" x14ac:dyDescent="0.25">
      <c r="A23" s="94">
        <v>2</v>
      </c>
      <c r="B23" s="96" t="s">
        <v>44</v>
      </c>
      <c r="C23" s="96"/>
      <c r="D23" s="96"/>
      <c r="E23" s="96"/>
      <c r="F23" s="96"/>
      <c r="G23" s="96"/>
      <c r="H23" s="96"/>
      <c r="I23" s="96"/>
      <c r="J23" s="96"/>
      <c r="K23" s="96"/>
      <c r="L23" s="96"/>
      <c r="P23" s="87"/>
      <c r="Q23" s="87"/>
      <c r="R23" s="87"/>
      <c r="S23" s="87"/>
    </row>
    <row r="24" spans="1:19" ht="15.75" thickBot="1" x14ac:dyDescent="0.3">
      <c r="A24" s="94"/>
      <c r="B24" s="96"/>
      <c r="C24" s="96"/>
      <c r="D24" s="96"/>
      <c r="E24" s="96"/>
      <c r="F24" s="96"/>
      <c r="G24" s="96"/>
      <c r="H24" s="96"/>
      <c r="I24" s="96"/>
      <c r="J24" s="96"/>
      <c r="K24" s="96"/>
      <c r="L24" s="96"/>
      <c r="P24" s="87"/>
      <c r="Q24" s="87"/>
      <c r="R24" s="87"/>
      <c r="S24" s="87"/>
    </row>
    <row r="25" spans="1:19" s="18" customFormat="1" ht="12.75" x14ac:dyDescent="0.2">
      <c r="B25" s="19"/>
      <c r="C25" s="20"/>
      <c r="D25" s="20"/>
      <c r="E25" s="20"/>
      <c r="F25" s="20"/>
      <c r="G25" s="20"/>
      <c r="H25" s="20"/>
      <c r="I25" s="20"/>
      <c r="J25" s="20"/>
      <c r="K25" s="20"/>
      <c r="L25" s="21"/>
      <c r="P25" s="87"/>
      <c r="Q25" s="87"/>
      <c r="R25" s="87"/>
      <c r="S25" s="87"/>
    </row>
    <row r="26" spans="1:19" s="18" customFormat="1" ht="12.75" x14ac:dyDescent="0.2">
      <c r="B26" s="22"/>
      <c r="C26" s="23">
        <f>'Score Sheet (To Print)'!$E$3</f>
        <v>0</v>
      </c>
      <c r="D26" s="24"/>
      <c r="E26" s="24"/>
      <c r="F26" s="24"/>
      <c r="G26" s="24"/>
      <c r="H26" s="24"/>
      <c r="I26" s="24"/>
      <c r="J26" s="24"/>
      <c r="K26" s="25">
        <v>102</v>
      </c>
      <c r="L26" s="26"/>
      <c r="P26" s="87"/>
      <c r="Q26" s="87"/>
      <c r="R26" s="87"/>
      <c r="S26" s="87"/>
    </row>
    <row r="27" spans="1:19" s="18" customFormat="1" ht="12.75" x14ac:dyDescent="0.2">
      <c r="B27" s="22"/>
      <c r="C27" s="23" t="s">
        <v>3</v>
      </c>
      <c r="D27" s="24"/>
      <c r="E27" s="24"/>
      <c r="F27" s="24"/>
      <c r="G27" s="24"/>
      <c r="H27" s="24" t="s">
        <v>6</v>
      </c>
      <c r="I27" s="90"/>
      <c r="J27" s="90"/>
      <c r="K27" s="90"/>
      <c r="L27" s="26"/>
      <c r="P27" s="87"/>
      <c r="Q27" s="87"/>
      <c r="R27" s="87"/>
      <c r="S27" s="87"/>
    </row>
    <row r="28" spans="1:19" s="18" customFormat="1" ht="12.75" x14ac:dyDescent="0.2">
      <c r="B28" s="22"/>
      <c r="C28" s="23" t="s">
        <v>5</v>
      </c>
      <c r="D28" s="24"/>
      <c r="E28" s="24"/>
      <c r="F28" s="24"/>
      <c r="G28" s="24"/>
      <c r="H28" s="24"/>
      <c r="I28" s="24"/>
      <c r="J28" s="24"/>
      <c r="K28" s="24"/>
      <c r="L28" s="26"/>
      <c r="P28" s="87"/>
      <c r="Q28" s="87"/>
      <c r="R28" s="87"/>
      <c r="S28" s="87"/>
    </row>
    <row r="29" spans="1:19" s="18" customFormat="1" ht="12.75" x14ac:dyDescent="0.2">
      <c r="B29" s="22"/>
      <c r="C29" s="24"/>
      <c r="D29" s="24"/>
      <c r="E29" s="24"/>
      <c r="F29" s="24"/>
      <c r="G29" s="24"/>
      <c r="H29" s="24"/>
      <c r="I29" s="24"/>
      <c r="J29" s="24"/>
      <c r="K29" s="24"/>
      <c r="L29" s="26"/>
      <c r="P29" s="87"/>
      <c r="Q29" s="87"/>
      <c r="R29" s="87"/>
      <c r="S29" s="87"/>
    </row>
    <row r="30" spans="1:19" s="18" customFormat="1" ht="15" customHeight="1" x14ac:dyDescent="0.2">
      <c r="B30" s="22"/>
      <c r="C30" s="93" t="s">
        <v>7</v>
      </c>
      <c r="D30" s="24"/>
      <c r="E30" s="24"/>
      <c r="F30" s="24"/>
      <c r="G30" s="24"/>
      <c r="H30" s="24"/>
      <c r="I30" s="24"/>
      <c r="J30" s="24"/>
      <c r="K30" s="24"/>
      <c r="L30" s="26"/>
      <c r="P30" s="87"/>
      <c r="Q30" s="87"/>
      <c r="R30" s="87"/>
      <c r="S30" s="87"/>
    </row>
    <row r="31" spans="1:19" s="18" customFormat="1" ht="12.75" x14ac:dyDescent="0.2">
      <c r="B31" s="22"/>
      <c r="C31" s="93"/>
      <c r="D31" s="91"/>
      <c r="E31" s="91"/>
      <c r="F31" s="91"/>
      <c r="G31" s="91"/>
      <c r="H31" s="91"/>
      <c r="I31" s="91"/>
      <c r="J31" s="27" t="s">
        <v>8</v>
      </c>
      <c r="K31" s="38"/>
      <c r="L31" s="26"/>
      <c r="P31" s="87"/>
      <c r="Q31" s="87"/>
      <c r="R31" s="87"/>
      <c r="S31" s="87"/>
    </row>
    <row r="32" spans="1:19" s="18" customFormat="1" ht="12.75" x14ac:dyDescent="0.2">
      <c r="B32" s="22"/>
      <c r="C32" s="24"/>
      <c r="D32" s="24"/>
      <c r="E32" s="24"/>
      <c r="F32" s="24"/>
      <c r="G32" s="24"/>
      <c r="H32" s="24"/>
      <c r="I32" s="24"/>
      <c r="J32" s="24"/>
      <c r="K32" s="24"/>
      <c r="L32" s="26"/>
      <c r="P32" s="87"/>
      <c r="Q32" s="87"/>
      <c r="R32" s="87"/>
      <c r="S32" s="87"/>
    </row>
    <row r="33" spans="1:19" s="18" customFormat="1" ht="12.75" x14ac:dyDescent="0.2">
      <c r="B33" s="22"/>
      <c r="C33" s="91"/>
      <c r="D33" s="91"/>
      <c r="E33" s="91"/>
      <c r="F33" s="91"/>
      <c r="G33" s="91"/>
      <c r="H33" s="91"/>
      <c r="I33" s="91"/>
      <c r="J33" s="24"/>
      <c r="K33" s="24" t="s">
        <v>9</v>
      </c>
      <c r="L33" s="26"/>
      <c r="P33" s="87"/>
      <c r="Q33" s="87"/>
      <c r="R33" s="87"/>
      <c r="S33" s="87"/>
    </row>
    <row r="34" spans="1:19" s="18" customFormat="1" ht="15" customHeight="1" x14ac:dyDescent="0.2">
      <c r="B34" s="22"/>
      <c r="C34" s="24"/>
      <c r="D34" s="24"/>
      <c r="E34" s="24"/>
      <c r="F34" s="24"/>
      <c r="G34" s="24"/>
      <c r="H34" s="88">
        <f>'Score Sheet (To Print)'!$E$3</f>
        <v>0</v>
      </c>
      <c r="I34" s="88"/>
      <c r="J34" s="88"/>
      <c r="K34" s="88"/>
      <c r="L34" s="26"/>
      <c r="P34" s="87"/>
      <c r="Q34" s="87"/>
      <c r="R34" s="87"/>
      <c r="S34" s="87"/>
    </row>
    <row r="35" spans="1:19" s="18" customFormat="1" ht="15" customHeight="1" x14ac:dyDescent="0.2">
      <c r="B35" s="22"/>
      <c r="C35" s="28" t="s">
        <v>10</v>
      </c>
      <c r="D35" s="92"/>
      <c r="E35" s="92"/>
      <c r="F35" s="92"/>
      <c r="G35" s="24"/>
      <c r="H35" s="89"/>
      <c r="I35" s="89"/>
      <c r="J35" s="89"/>
      <c r="K35" s="89"/>
      <c r="L35" s="26"/>
      <c r="P35" s="87"/>
      <c r="Q35" s="87"/>
      <c r="R35" s="87"/>
      <c r="S35" s="87"/>
    </row>
    <row r="36" spans="1:19" s="18" customFormat="1" ht="12.75" x14ac:dyDescent="0.2">
      <c r="B36" s="22"/>
      <c r="C36" s="24"/>
      <c r="D36" s="24"/>
      <c r="E36" s="24"/>
      <c r="F36" s="24"/>
      <c r="G36" s="24"/>
      <c r="H36" s="24"/>
      <c r="I36" s="24"/>
      <c r="J36" s="24"/>
      <c r="K36" s="24"/>
      <c r="L36" s="26"/>
    </row>
    <row r="37" spans="1:19" s="18" customFormat="1" ht="13.5" thickBot="1" x14ac:dyDescent="0.25">
      <c r="B37" s="29"/>
      <c r="C37" s="30"/>
      <c r="D37" s="30"/>
      <c r="E37" s="30"/>
      <c r="F37" s="30"/>
      <c r="G37" s="30"/>
      <c r="H37" s="30"/>
      <c r="I37" s="30"/>
      <c r="J37" s="30"/>
      <c r="K37" s="30"/>
      <c r="L37" s="31"/>
    </row>
    <row r="38" spans="1:19" ht="5.0999999999999996" customHeight="1" thickBot="1" x14ac:dyDescent="0.3"/>
    <row r="39" spans="1:19" ht="15.75" thickBot="1" x14ac:dyDescent="0.3">
      <c r="C39" s="32">
        <f>IF(I27=Sheet4!B3,1,0)</f>
        <v>0</v>
      </c>
      <c r="D39" s="32">
        <f>IF(D31=Sheet4!C3,1,0)</f>
        <v>0</v>
      </c>
      <c r="E39" s="32">
        <f>IF(K31=Sheet4!D3,1,0)</f>
        <v>0</v>
      </c>
      <c r="F39" s="32">
        <f>IF(C33=Sheet4!E3,1,0)</f>
        <v>0</v>
      </c>
      <c r="G39" s="32">
        <f>IF(D35=Sheet4!F3,1,0)</f>
        <v>0</v>
      </c>
      <c r="H39" s="32">
        <f>SUM(C39:G39)</f>
        <v>0</v>
      </c>
      <c r="I39" s="35"/>
      <c r="J39" s="36"/>
      <c r="K39" s="34">
        <f>IF(H39=5,2,0)</f>
        <v>0</v>
      </c>
    </row>
    <row r="40" spans="1:19" ht="5.0999999999999996" customHeight="1" x14ac:dyDescent="0.25"/>
    <row r="41" spans="1:19" x14ac:dyDescent="0.25">
      <c r="A41" s="94">
        <v>3</v>
      </c>
      <c r="B41" s="96" t="s">
        <v>45</v>
      </c>
      <c r="C41" s="96"/>
      <c r="D41" s="96"/>
      <c r="E41" s="96"/>
      <c r="F41" s="96"/>
      <c r="G41" s="96"/>
      <c r="H41" s="96"/>
      <c r="I41" s="96"/>
      <c r="J41" s="96"/>
      <c r="K41" s="96"/>
      <c r="L41" s="96"/>
    </row>
    <row r="42" spans="1:19" ht="15.75" thickBot="1" x14ac:dyDescent="0.3">
      <c r="A42" s="94"/>
      <c r="B42" s="96"/>
      <c r="C42" s="96"/>
      <c r="D42" s="96"/>
      <c r="E42" s="96"/>
      <c r="F42" s="96"/>
      <c r="G42" s="96"/>
      <c r="H42" s="96"/>
      <c r="I42" s="96"/>
      <c r="J42" s="96"/>
      <c r="K42" s="96"/>
      <c r="L42" s="96"/>
    </row>
    <row r="43" spans="1:19" s="37" customFormat="1" ht="12.75" x14ac:dyDescent="0.2">
      <c r="B43" s="19"/>
      <c r="C43" s="20"/>
      <c r="D43" s="20"/>
      <c r="E43" s="20"/>
      <c r="F43" s="20"/>
      <c r="G43" s="20"/>
      <c r="H43" s="20"/>
      <c r="I43" s="20"/>
      <c r="J43" s="20"/>
      <c r="K43" s="20"/>
      <c r="L43" s="21"/>
    </row>
    <row r="44" spans="1:19" s="37" customFormat="1" ht="12.75" x14ac:dyDescent="0.2">
      <c r="B44" s="22"/>
      <c r="C44" s="23">
        <f>'Score Sheet (To Print)'!$E$3</f>
        <v>0</v>
      </c>
      <c r="D44" s="24"/>
      <c r="E44" s="24"/>
      <c r="F44" s="24"/>
      <c r="G44" s="24"/>
      <c r="H44" s="24"/>
      <c r="I44" s="24"/>
      <c r="J44" s="24"/>
      <c r="K44" s="25">
        <v>103</v>
      </c>
      <c r="L44" s="26"/>
    </row>
    <row r="45" spans="1:19" s="37" customFormat="1" ht="12.75" x14ac:dyDescent="0.2">
      <c r="B45" s="22"/>
      <c r="C45" s="23" t="s">
        <v>3</v>
      </c>
      <c r="D45" s="24"/>
      <c r="E45" s="24"/>
      <c r="F45" s="24"/>
      <c r="G45" s="24"/>
      <c r="H45" s="24" t="s">
        <v>6</v>
      </c>
      <c r="I45" s="90"/>
      <c r="J45" s="90"/>
      <c r="K45" s="90"/>
      <c r="L45" s="26"/>
    </row>
    <row r="46" spans="1:19" s="37" customFormat="1" ht="12.75" x14ac:dyDescent="0.2">
      <c r="B46" s="22"/>
      <c r="C46" s="23" t="s">
        <v>5</v>
      </c>
      <c r="D46" s="24"/>
      <c r="E46" s="24"/>
      <c r="F46" s="24"/>
      <c r="G46" s="24"/>
      <c r="H46" s="24"/>
      <c r="I46" s="24"/>
      <c r="J46" s="24"/>
      <c r="K46" s="24"/>
      <c r="L46" s="26"/>
    </row>
    <row r="47" spans="1:19" s="37" customFormat="1" ht="12.75" x14ac:dyDescent="0.2">
      <c r="B47" s="22"/>
      <c r="C47" s="24"/>
      <c r="D47" s="24"/>
      <c r="E47" s="24"/>
      <c r="F47" s="24"/>
      <c r="G47" s="24"/>
      <c r="H47" s="24"/>
      <c r="I47" s="24"/>
      <c r="J47" s="24"/>
      <c r="K47" s="24"/>
      <c r="L47" s="26"/>
    </row>
    <row r="48" spans="1:19" s="37" customFormat="1" ht="15" customHeight="1" x14ac:dyDescent="0.2">
      <c r="B48" s="22"/>
      <c r="C48" s="93" t="s">
        <v>7</v>
      </c>
      <c r="D48" s="24"/>
      <c r="E48" s="24"/>
      <c r="F48" s="24"/>
      <c r="G48" s="24"/>
      <c r="H48" s="24"/>
      <c r="I48" s="24"/>
      <c r="J48" s="24"/>
      <c r="K48" s="24"/>
      <c r="L48" s="26"/>
    </row>
    <row r="49" spans="1:12" s="37" customFormat="1" ht="12.75" x14ac:dyDescent="0.2">
      <c r="B49" s="22"/>
      <c r="C49" s="93"/>
      <c r="D49" s="91"/>
      <c r="E49" s="91"/>
      <c r="F49" s="91"/>
      <c r="G49" s="91"/>
      <c r="H49" s="91"/>
      <c r="I49" s="91"/>
      <c r="J49" s="27" t="s">
        <v>8</v>
      </c>
      <c r="K49" s="38"/>
      <c r="L49" s="26"/>
    </row>
    <row r="50" spans="1:12" s="37" customFormat="1" ht="12.75" x14ac:dyDescent="0.2">
      <c r="B50" s="22"/>
      <c r="C50" s="24"/>
      <c r="D50" s="24"/>
      <c r="E50" s="24"/>
      <c r="F50" s="24"/>
      <c r="G50" s="24"/>
      <c r="H50" s="24"/>
      <c r="I50" s="24"/>
      <c r="J50" s="24"/>
      <c r="K50" s="24"/>
      <c r="L50" s="26"/>
    </row>
    <row r="51" spans="1:12" s="37" customFormat="1" ht="12.75" x14ac:dyDescent="0.2">
      <c r="B51" s="22"/>
      <c r="C51" s="91"/>
      <c r="D51" s="91"/>
      <c r="E51" s="91"/>
      <c r="F51" s="91"/>
      <c r="G51" s="91"/>
      <c r="H51" s="91"/>
      <c r="I51" s="91"/>
      <c r="J51" s="24"/>
      <c r="K51" s="24" t="s">
        <v>9</v>
      </c>
      <c r="L51" s="26"/>
    </row>
    <row r="52" spans="1:12" s="37" customFormat="1" ht="12" customHeight="1" x14ac:dyDescent="0.2">
      <c r="B52" s="22"/>
      <c r="C52" s="24"/>
      <c r="D52" s="24"/>
      <c r="E52" s="24"/>
      <c r="F52" s="24"/>
      <c r="G52" s="24"/>
      <c r="H52" s="88">
        <f>'Score Sheet (To Print)'!$E$3</f>
        <v>0</v>
      </c>
      <c r="I52" s="88"/>
      <c r="J52" s="88"/>
      <c r="K52" s="88"/>
      <c r="L52" s="26"/>
    </row>
    <row r="53" spans="1:12" s="37" customFormat="1" ht="12" customHeight="1" x14ac:dyDescent="0.2">
      <c r="B53" s="22"/>
      <c r="C53" s="28" t="s">
        <v>10</v>
      </c>
      <c r="D53" s="92"/>
      <c r="E53" s="92"/>
      <c r="F53" s="92"/>
      <c r="G53" s="24"/>
      <c r="H53" s="89"/>
      <c r="I53" s="89"/>
      <c r="J53" s="89"/>
      <c r="K53" s="89"/>
      <c r="L53" s="26"/>
    </row>
    <row r="54" spans="1:12" s="37" customFormat="1" ht="12.75" x14ac:dyDescent="0.2">
      <c r="B54" s="22"/>
      <c r="C54" s="24"/>
      <c r="D54" s="24"/>
      <c r="E54" s="24"/>
      <c r="F54" s="24"/>
      <c r="G54" s="24"/>
      <c r="H54" s="24"/>
      <c r="I54" s="24"/>
      <c r="J54" s="24"/>
      <c r="K54" s="24"/>
      <c r="L54" s="26"/>
    </row>
    <row r="55" spans="1:12" s="37" customFormat="1" ht="13.5" thickBot="1" x14ac:dyDescent="0.25">
      <c r="B55" s="29"/>
      <c r="C55" s="30"/>
      <c r="D55" s="30"/>
      <c r="E55" s="30"/>
      <c r="F55" s="30"/>
      <c r="G55" s="30"/>
      <c r="H55" s="30"/>
      <c r="I55" s="30"/>
      <c r="J55" s="30"/>
      <c r="K55" s="30"/>
      <c r="L55" s="31"/>
    </row>
    <row r="56" spans="1:12" ht="5.0999999999999996" customHeight="1" thickBot="1" x14ac:dyDescent="0.3"/>
    <row r="57" spans="1:12" ht="15.75" thickBot="1" x14ac:dyDescent="0.3">
      <c r="C57" s="32">
        <f>IF(I45=Sheet4!B4,1,0)</f>
        <v>0</v>
      </c>
      <c r="D57" s="32">
        <f>IF(D49=Sheet4!C4,1,0)</f>
        <v>0</v>
      </c>
      <c r="E57" s="32">
        <f>IF(K49=Sheet4!D4,1,0)</f>
        <v>0</v>
      </c>
      <c r="F57" s="32">
        <f>IF(C51=Sheet4!E4,1,0)</f>
        <v>0</v>
      </c>
      <c r="G57" s="32">
        <f>IF(D53=Sheet4!F4,1,0)</f>
        <v>0</v>
      </c>
      <c r="H57" s="32">
        <f>SUM(C57:G57)</f>
        <v>0</v>
      </c>
      <c r="I57" s="35"/>
      <c r="J57" s="36"/>
      <c r="K57" s="34">
        <f>IF(H57=5,2,0)</f>
        <v>0</v>
      </c>
    </row>
    <row r="58" spans="1:12" ht="5.0999999999999996" customHeight="1" x14ac:dyDescent="0.25"/>
    <row r="59" spans="1:12" x14ac:dyDescent="0.25">
      <c r="A59" s="94">
        <v>4</v>
      </c>
      <c r="B59" s="95" t="s">
        <v>12</v>
      </c>
      <c r="C59" s="95"/>
      <c r="D59" s="95"/>
      <c r="E59" s="95"/>
      <c r="F59" s="95"/>
      <c r="G59" s="95"/>
      <c r="H59" s="95"/>
      <c r="I59" s="95"/>
      <c r="J59" s="95"/>
      <c r="K59" s="95"/>
      <c r="L59" s="95"/>
    </row>
    <row r="60" spans="1:12" x14ac:dyDescent="0.25">
      <c r="A60" s="94"/>
      <c r="B60" s="95"/>
      <c r="C60" s="95"/>
      <c r="D60" s="95"/>
      <c r="E60" s="95"/>
      <c r="F60" s="95"/>
      <c r="G60" s="95"/>
      <c r="H60" s="95"/>
      <c r="I60" s="95"/>
      <c r="J60" s="95"/>
      <c r="K60" s="95"/>
      <c r="L60" s="95"/>
    </row>
    <row r="61" spans="1:12" ht="5.0999999999999996" customHeight="1" thickBot="1" x14ac:dyDescent="0.3"/>
    <row r="62" spans="1:12" x14ac:dyDescent="0.25">
      <c r="B62" s="19"/>
      <c r="C62" s="20"/>
      <c r="D62" s="20"/>
      <c r="E62" s="20"/>
      <c r="F62" s="20"/>
      <c r="G62" s="20"/>
      <c r="H62" s="20"/>
      <c r="I62" s="20"/>
      <c r="J62" s="20"/>
      <c r="K62" s="20"/>
      <c r="L62" s="21"/>
    </row>
    <row r="63" spans="1:12" x14ac:dyDescent="0.25">
      <c r="B63" s="22"/>
      <c r="C63" s="23">
        <f>'Score Sheet (To Print)'!$E$3</f>
        <v>0</v>
      </c>
      <c r="D63" s="24"/>
      <c r="E63" s="24"/>
      <c r="F63" s="24"/>
      <c r="G63" s="24"/>
      <c r="H63" s="24"/>
      <c r="I63" s="24"/>
      <c r="J63" s="24"/>
      <c r="K63" s="25">
        <v>104</v>
      </c>
      <c r="L63" s="26"/>
    </row>
    <row r="64" spans="1:12" x14ac:dyDescent="0.25">
      <c r="B64" s="22"/>
      <c r="C64" s="23" t="s">
        <v>3</v>
      </c>
      <c r="D64" s="24"/>
      <c r="E64" s="24"/>
      <c r="F64" s="24"/>
      <c r="G64" s="24"/>
      <c r="H64" s="24" t="s">
        <v>6</v>
      </c>
      <c r="I64" s="90"/>
      <c r="J64" s="90"/>
      <c r="K64" s="90"/>
      <c r="L64" s="26"/>
    </row>
    <row r="65" spans="1:12" x14ac:dyDescent="0.25">
      <c r="B65" s="22"/>
      <c r="C65" s="23" t="s">
        <v>5</v>
      </c>
      <c r="D65" s="24"/>
      <c r="E65" s="24"/>
      <c r="F65" s="24"/>
      <c r="G65" s="24"/>
      <c r="H65" s="24"/>
      <c r="I65" s="24"/>
      <c r="J65" s="24"/>
      <c r="K65" s="24"/>
      <c r="L65" s="26"/>
    </row>
    <row r="66" spans="1:12" x14ac:dyDescent="0.25">
      <c r="B66" s="22"/>
      <c r="C66" s="24"/>
      <c r="D66" s="24"/>
      <c r="E66" s="24"/>
      <c r="F66" s="24"/>
      <c r="G66" s="24"/>
      <c r="H66" s="24"/>
      <c r="I66" s="24"/>
      <c r="J66" s="24"/>
      <c r="K66" s="24"/>
      <c r="L66" s="26"/>
    </row>
    <row r="67" spans="1:12" ht="15" customHeight="1" x14ac:dyDescent="0.25">
      <c r="B67" s="22"/>
      <c r="C67" s="93" t="s">
        <v>7</v>
      </c>
      <c r="D67" s="24"/>
      <c r="E67" s="24"/>
      <c r="F67" s="24"/>
      <c r="G67" s="24"/>
      <c r="H67" s="24"/>
      <c r="I67" s="24"/>
      <c r="J67" s="24"/>
      <c r="K67" s="24"/>
      <c r="L67" s="26"/>
    </row>
    <row r="68" spans="1:12" x14ac:dyDescent="0.25">
      <c r="B68" s="22"/>
      <c r="C68" s="93"/>
      <c r="D68" s="91"/>
      <c r="E68" s="91"/>
      <c r="F68" s="91"/>
      <c r="G68" s="91"/>
      <c r="H68" s="91"/>
      <c r="I68" s="91"/>
      <c r="J68" s="27" t="s">
        <v>8</v>
      </c>
      <c r="K68" s="38"/>
      <c r="L68" s="26"/>
    </row>
    <row r="69" spans="1:12" x14ac:dyDescent="0.25">
      <c r="B69" s="22"/>
      <c r="C69" s="24"/>
      <c r="D69" s="24"/>
      <c r="E69" s="24"/>
      <c r="F69" s="24"/>
      <c r="G69" s="24"/>
      <c r="H69" s="24"/>
      <c r="I69" s="24"/>
      <c r="J69" s="24"/>
      <c r="K69" s="24"/>
      <c r="L69" s="26"/>
    </row>
    <row r="70" spans="1:12" x14ac:dyDescent="0.25">
      <c r="B70" s="22"/>
      <c r="C70" s="91"/>
      <c r="D70" s="91"/>
      <c r="E70" s="91"/>
      <c r="F70" s="91"/>
      <c r="G70" s="91"/>
      <c r="H70" s="91"/>
      <c r="I70" s="91"/>
      <c r="J70" s="24"/>
      <c r="K70" s="24" t="s">
        <v>9</v>
      </c>
      <c r="L70" s="26"/>
    </row>
    <row r="71" spans="1:12" ht="15" customHeight="1" x14ac:dyDescent="0.25">
      <c r="B71" s="22"/>
      <c r="C71" s="24"/>
      <c r="D71" s="24"/>
      <c r="E71" s="24"/>
      <c r="F71" s="24"/>
      <c r="G71" s="24"/>
      <c r="H71" s="88">
        <f>'Score Sheet (To Print)'!$E$3</f>
        <v>0</v>
      </c>
      <c r="I71" s="88"/>
      <c r="J71" s="88"/>
      <c r="K71" s="88"/>
      <c r="L71" s="26"/>
    </row>
    <row r="72" spans="1:12" ht="15" customHeight="1" x14ac:dyDescent="0.25">
      <c r="B72" s="22"/>
      <c r="C72" s="28" t="s">
        <v>10</v>
      </c>
      <c r="D72" s="92"/>
      <c r="E72" s="92"/>
      <c r="F72" s="92"/>
      <c r="G72" s="24"/>
      <c r="H72" s="89"/>
      <c r="I72" s="89"/>
      <c r="J72" s="89"/>
      <c r="K72" s="89"/>
      <c r="L72" s="26"/>
    </row>
    <row r="73" spans="1:12" x14ac:dyDescent="0.25">
      <c r="B73" s="22"/>
      <c r="C73" s="24"/>
      <c r="D73" s="24"/>
      <c r="E73" s="24"/>
      <c r="F73" s="39"/>
      <c r="G73" s="24"/>
      <c r="H73" s="24"/>
      <c r="I73" s="24"/>
      <c r="J73" s="24"/>
      <c r="K73" s="24"/>
      <c r="L73" s="26"/>
    </row>
    <row r="74" spans="1:12" ht="15.75" thickBot="1" x14ac:dyDescent="0.3">
      <c r="B74" s="29"/>
      <c r="C74" s="30"/>
      <c r="D74" s="30"/>
      <c r="E74" s="30"/>
      <c r="F74" s="30"/>
      <c r="G74" s="30"/>
      <c r="H74" s="30"/>
      <c r="I74" s="30"/>
      <c r="J74" s="30"/>
      <c r="K74" s="30"/>
      <c r="L74" s="31"/>
    </row>
    <row r="75" spans="1:12" ht="5.0999999999999996" customHeight="1" thickBot="1" x14ac:dyDescent="0.3"/>
    <row r="76" spans="1:12" ht="15.75" thickBot="1" x14ac:dyDescent="0.3">
      <c r="C76" s="32">
        <f>IF(I64=Sheet4!B5,1,0)</f>
        <v>0</v>
      </c>
      <c r="D76" s="32">
        <f>IF(D68=Sheet4!C5,1,0)</f>
        <v>0</v>
      </c>
      <c r="E76" s="32">
        <f>IF(K68=Sheet4!D5,1,0)</f>
        <v>0</v>
      </c>
      <c r="F76" s="32">
        <f>IF(C70=Sheet4!E5,1,0)</f>
        <v>0</v>
      </c>
      <c r="G76" s="32">
        <f>IF(D72=Sheet4!F5,1,0)</f>
        <v>0</v>
      </c>
      <c r="H76" s="32">
        <f>SUM(C76:G76)</f>
        <v>0</v>
      </c>
      <c r="I76" s="35"/>
      <c r="J76" s="36"/>
      <c r="K76" s="34">
        <f>IF(H76=5,2,0)</f>
        <v>0</v>
      </c>
    </row>
    <row r="77" spans="1:12" ht="5.0999999999999996" customHeight="1" x14ac:dyDescent="0.25"/>
    <row r="78" spans="1:12" x14ac:dyDescent="0.25">
      <c r="A78" s="94">
        <v>5</v>
      </c>
      <c r="B78" s="95" t="s">
        <v>11</v>
      </c>
      <c r="C78" s="95"/>
      <c r="D78" s="95"/>
      <c r="E78" s="95"/>
      <c r="F78" s="95"/>
      <c r="G78" s="95"/>
      <c r="H78" s="95"/>
      <c r="I78" s="95"/>
      <c r="J78" s="95"/>
      <c r="K78" s="95"/>
      <c r="L78" s="95"/>
    </row>
    <row r="79" spans="1:12" x14ac:dyDescent="0.25">
      <c r="A79" s="94"/>
      <c r="B79" s="95"/>
      <c r="C79" s="95"/>
      <c r="D79" s="95"/>
      <c r="E79" s="95"/>
      <c r="F79" s="95"/>
      <c r="G79" s="95"/>
      <c r="H79" s="95"/>
      <c r="I79" s="95"/>
      <c r="J79" s="95"/>
      <c r="K79" s="95"/>
      <c r="L79" s="95"/>
    </row>
    <row r="80" spans="1:12" ht="15.75" thickBot="1" x14ac:dyDescent="0.3"/>
    <row r="81" spans="2:12" x14ac:dyDescent="0.25">
      <c r="B81" s="19"/>
      <c r="C81" s="20"/>
      <c r="D81" s="20"/>
      <c r="E81" s="20"/>
      <c r="F81" s="20"/>
      <c r="G81" s="20"/>
      <c r="H81" s="20"/>
      <c r="I81" s="20"/>
      <c r="J81" s="20"/>
      <c r="K81" s="20"/>
      <c r="L81" s="21"/>
    </row>
    <row r="82" spans="2:12" x14ac:dyDescent="0.25">
      <c r="B82" s="22"/>
      <c r="C82" s="23">
        <f>'Score Sheet (To Print)'!$E$3</f>
        <v>0</v>
      </c>
      <c r="D82" s="24"/>
      <c r="E82" s="24"/>
      <c r="F82" s="24"/>
      <c r="G82" s="24"/>
      <c r="H82" s="24"/>
      <c r="I82" s="24"/>
      <c r="J82" s="24"/>
      <c r="K82" s="25">
        <v>105</v>
      </c>
      <c r="L82" s="26"/>
    </row>
    <row r="83" spans="2:12" x14ac:dyDescent="0.25">
      <c r="B83" s="22"/>
      <c r="C83" s="23" t="s">
        <v>3</v>
      </c>
      <c r="D83" s="24"/>
      <c r="E83" s="24"/>
      <c r="F83" s="24"/>
      <c r="G83" s="24"/>
      <c r="H83" s="24" t="s">
        <v>6</v>
      </c>
      <c r="I83" s="90"/>
      <c r="J83" s="90"/>
      <c r="K83" s="90"/>
      <c r="L83" s="26"/>
    </row>
    <row r="84" spans="2:12" x14ac:dyDescent="0.25">
      <c r="B84" s="22"/>
      <c r="C84" s="23" t="s">
        <v>5</v>
      </c>
      <c r="D84" s="24"/>
      <c r="E84" s="24"/>
      <c r="F84" s="24"/>
      <c r="G84" s="24"/>
      <c r="H84" s="24"/>
      <c r="I84" s="24"/>
      <c r="J84" s="24"/>
      <c r="K84" s="24"/>
      <c r="L84" s="26"/>
    </row>
    <row r="85" spans="2:12" x14ac:dyDescent="0.25">
      <c r="B85" s="22"/>
      <c r="C85" s="24"/>
      <c r="D85" s="24"/>
      <c r="E85" s="24"/>
      <c r="F85" s="24"/>
      <c r="G85" s="24"/>
      <c r="H85" s="24"/>
      <c r="I85" s="24"/>
      <c r="J85" s="24"/>
      <c r="K85" s="24"/>
      <c r="L85" s="26"/>
    </row>
    <row r="86" spans="2:12" ht="15" customHeight="1" x14ac:dyDescent="0.25">
      <c r="B86" s="22"/>
      <c r="C86" s="93" t="s">
        <v>7</v>
      </c>
      <c r="D86" s="24"/>
      <c r="E86" s="24"/>
      <c r="F86" s="24"/>
      <c r="G86" s="24"/>
      <c r="H86" s="24"/>
      <c r="I86" s="24"/>
      <c r="J86" s="24"/>
      <c r="K86" s="24"/>
      <c r="L86" s="26"/>
    </row>
    <row r="87" spans="2:12" x14ac:dyDescent="0.25">
      <c r="B87" s="22"/>
      <c r="C87" s="93"/>
      <c r="D87" s="91"/>
      <c r="E87" s="91"/>
      <c r="F87" s="91"/>
      <c r="G87" s="91"/>
      <c r="H87" s="91"/>
      <c r="I87" s="91"/>
      <c r="J87" s="27" t="s">
        <v>8</v>
      </c>
      <c r="K87" s="38"/>
      <c r="L87" s="26"/>
    </row>
    <row r="88" spans="2:12" x14ac:dyDescent="0.25">
      <c r="B88" s="22"/>
      <c r="C88" s="24"/>
      <c r="D88" s="24"/>
      <c r="E88" s="24"/>
      <c r="F88" s="24"/>
      <c r="G88" s="24"/>
      <c r="H88" s="24"/>
      <c r="I88" s="24"/>
      <c r="J88" s="24"/>
      <c r="K88" s="24"/>
      <c r="L88" s="26"/>
    </row>
    <row r="89" spans="2:12" x14ac:dyDescent="0.25">
      <c r="B89" s="22"/>
      <c r="C89" s="91"/>
      <c r="D89" s="91"/>
      <c r="E89" s="91"/>
      <c r="F89" s="91"/>
      <c r="G89" s="91"/>
      <c r="H89" s="91"/>
      <c r="I89" s="91"/>
      <c r="J89" s="24"/>
      <c r="K89" s="24" t="s">
        <v>9</v>
      </c>
      <c r="L89" s="26"/>
    </row>
    <row r="90" spans="2:12" ht="15" customHeight="1" x14ac:dyDescent="0.25">
      <c r="B90" s="22"/>
      <c r="C90" s="24"/>
      <c r="D90" s="24"/>
      <c r="E90" s="24"/>
      <c r="F90" s="24"/>
      <c r="G90" s="24"/>
      <c r="H90" s="88">
        <f>'Score Sheet (To Print)'!$E$3</f>
        <v>0</v>
      </c>
      <c r="I90" s="88"/>
      <c r="J90" s="88"/>
      <c r="K90" s="88"/>
      <c r="L90" s="26"/>
    </row>
    <row r="91" spans="2:12" ht="15" customHeight="1" x14ac:dyDescent="0.25">
      <c r="B91" s="22"/>
      <c r="C91" s="28" t="s">
        <v>10</v>
      </c>
      <c r="D91" s="92"/>
      <c r="E91" s="92"/>
      <c r="F91" s="92"/>
      <c r="G91" s="24"/>
      <c r="H91" s="89"/>
      <c r="I91" s="89"/>
      <c r="J91" s="89"/>
      <c r="K91" s="89"/>
      <c r="L91" s="26"/>
    </row>
    <row r="92" spans="2:12" x14ac:dyDescent="0.25">
      <c r="B92" s="22"/>
      <c r="C92" s="24"/>
      <c r="D92" s="24"/>
      <c r="E92" s="24"/>
      <c r="F92" s="24"/>
      <c r="G92" s="24"/>
      <c r="H92" s="24"/>
      <c r="I92" s="24"/>
      <c r="J92" s="24"/>
      <c r="K92" s="24"/>
      <c r="L92" s="26"/>
    </row>
    <row r="93" spans="2:12" ht="15.75" thickBot="1" x14ac:dyDescent="0.3">
      <c r="B93" s="29"/>
      <c r="C93" s="30"/>
      <c r="D93" s="30"/>
      <c r="E93" s="30"/>
      <c r="F93" s="30"/>
      <c r="G93" s="30"/>
      <c r="H93" s="30"/>
      <c r="I93" s="30"/>
      <c r="J93" s="30"/>
      <c r="K93" s="30"/>
      <c r="L93" s="31"/>
    </row>
    <row r="94" spans="2:12" ht="5.0999999999999996" customHeight="1" thickBot="1" x14ac:dyDescent="0.3"/>
    <row r="95" spans="2:12" ht="15.75" thickBot="1" x14ac:dyDescent="0.3">
      <c r="C95" s="32">
        <f>IF(I83=Sheet4!B6,1,0)</f>
        <v>0</v>
      </c>
      <c r="D95" s="32">
        <f>IF(D87=Sheet4!C6,1,0)</f>
        <v>0</v>
      </c>
      <c r="E95" s="32">
        <f>IF(K87=Sheet4!D6,1,0)</f>
        <v>0</v>
      </c>
      <c r="F95" s="32">
        <f>IF(C89=Sheet4!E6,1,0)</f>
        <v>0</v>
      </c>
      <c r="G95" s="32">
        <f>IF(D91=Sheet4!F6,1,0)</f>
        <v>0</v>
      </c>
      <c r="H95" s="32">
        <f>SUM(C95:G95)</f>
        <v>0</v>
      </c>
      <c r="I95" s="35"/>
      <c r="J95" s="36"/>
      <c r="K95" s="34">
        <f>IF(H95=5,2,0)</f>
        <v>0</v>
      </c>
    </row>
    <row r="96" spans="2:12" ht="5.0999999999999996" customHeight="1" x14ac:dyDescent="0.25"/>
    <row r="97" spans="1:12" x14ac:dyDescent="0.25">
      <c r="A97" s="94">
        <v>6</v>
      </c>
      <c r="B97" s="95" t="s">
        <v>59</v>
      </c>
      <c r="C97" s="95"/>
      <c r="D97" s="95"/>
      <c r="E97" s="95"/>
      <c r="F97" s="95"/>
      <c r="G97" s="95"/>
      <c r="H97" s="95"/>
      <c r="I97" s="95"/>
      <c r="J97" s="95"/>
      <c r="K97" s="95"/>
      <c r="L97" s="95"/>
    </row>
    <row r="98" spans="1:12" x14ac:dyDescent="0.25">
      <c r="A98" s="94"/>
      <c r="B98" s="95"/>
      <c r="C98" s="95"/>
      <c r="D98" s="95"/>
      <c r="E98" s="95"/>
      <c r="F98" s="95"/>
      <c r="G98" s="95"/>
      <c r="H98" s="95"/>
      <c r="I98" s="95"/>
      <c r="J98" s="95"/>
      <c r="K98" s="95"/>
      <c r="L98" s="95"/>
    </row>
    <row r="99" spans="1:12" ht="15.75" thickBot="1" x14ac:dyDescent="0.3"/>
    <row r="100" spans="1:12" x14ac:dyDescent="0.25">
      <c r="B100" s="19"/>
      <c r="C100" s="20"/>
      <c r="D100" s="20"/>
      <c r="E100" s="20"/>
      <c r="F100" s="20"/>
      <c r="G100" s="20"/>
      <c r="H100" s="20"/>
      <c r="I100" s="20"/>
      <c r="J100" s="20"/>
      <c r="K100" s="20"/>
      <c r="L100" s="21"/>
    </row>
    <row r="101" spans="1:12" x14ac:dyDescent="0.25">
      <c r="B101" s="22"/>
      <c r="C101" s="23">
        <f>'Score Sheet (To Print)'!$E$3</f>
        <v>0</v>
      </c>
      <c r="D101" s="24"/>
      <c r="E101" s="24"/>
      <c r="F101" s="24"/>
      <c r="G101" s="24"/>
      <c r="H101" s="24"/>
      <c r="I101" s="24"/>
      <c r="J101" s="24"/>
      <c r="K101" s="25">
        <v>106</v>
      </c>
      <c r="L101" s="26"/>
    </row>
    <row r="102" spans="1:12" x14ac:dyDescent="0.25">
      <c r="B102" s="22"/>
      <c r="C102" s="23" t="s">
        <v>3</v>
      </c>
      <c r="D102" s="24"/>
      <c r="E102" s="24"/>
      <c r="F102" s="24"/>
      <c r="G102" s="24"/>
      <c r="H102" s="24" t="s">
        <v>6</v>
      </c>
      <c r="I102" s="90"/>
      <c r="J102" s="90"/>
      <c r="K102" s="90"/>
      <c r="L102" s="26"/>
    </row>
    <row r="103" spans="1:12" x14ac:dyDescent="0.25">
      <c r="B103" s="22"/>
      <c r="C103" s="23" t="s">
        <v>5</v>
      </c>
      <c r="D103" s="24"/>
      <c r="E103" s="24"/>
      <c r="F103" s="24"/>
      <c r="G103" s="24"/>
      <c r="H103" s="24"/>
      <c r="I103" s="24"/>
      <c r="J103" s="24"/>
      <c r="K103" s="24"/>
      <c r="L103" s="26"/>
    </row>
    <row r="104" spans="1:12" x14ac:dyDescent="0.25">
      <c r="B104" s="22"/>
      <c r="C104" s="24"/>
      <c r="D104" s="24"/>
      <c r="E104" s="24"/>
      <c r="F104" s="24"/>
      <c r="G104" s="24"/>
      <c r="H104" s="24"/>
      <c r="I104" s="24"/>
      <c r="J104" s="24"/>
      <c r="K104" s="24"/>
      <c r="L104" s="26"/>
    </row>
    <row r="105" spans="1:12" ht="15" customHeight="1" x14ac:dyDescent="0.25">
      <c r="B105" s="22"/>
      <c r="C105" s="93" t="s">
        <v>7</v>
      </c>
      <c r="D105" s="24"/>
      <c r="E105" s="24"/>
      <c r="F105" s="24"/>
      <c r="G105" s="24"/>
      <c r="H105" s="24"/>
      <c r="I105" s="24"/>
      <c r="J105" s="24"/>
      <c r="K105" s="24"/>
      <c r="L105" s="26"/>
    </row>
    <row r="106" spans="1:12" x14ac:dyDescent="0.25">
      <c r="B106" s="22"/>
      <c r="C106" s="93"/>
      <c r="D106" s="91"/>
      <c r="E106" s="91"/>
      <c r="F106" s="91"/>
      <c r="G106" s="91"/>
      <c r="H106" s="91"/>
      <c r="I106" s="91"/>
      <c r="J106" s="27" t="s">
        <v>8</v>
      </c>
      <c r="K106" s="38"/>
      <c r="L106" s="26"/>
    </row>
    <row r="107" spans="1:12" x14ac:dyDescent="0.25">
      <c r="B107" s="22"/>
      <c r="C107" s="24"/>
      <c r="D107" s="24"/>
      <c r="E107" s="24"/>
      <c r="F107" s="24"/>
      <c r="G107" s="24"/>
      <c r="H107" s="24"/>
      <c r="I107" s="24"/>
      <c r="J107" s="24"/>
      <c r="K107" s="24"/>
      <c r="L107" s="26"/>
    </row>
    <row r="108" spans="1:12" x14ac:dyDescent="0.25">
      <c r="B108" s="22"/>
      <c r="C108" s="91"/>
      <c r="D108" s="91"/>
      <c r="E108" s="91"/>
      <c r="F108" s="91"/>
      <c r="G108" s="91"/>
      <c r="H108" s="91"/>
      <c r="I108" s="91"/>
      <c r="J108" s="24"/>
      <c r="K108" s="24" t="s">
        <v>9</v>
      </c>
      <c r="L108" s="26"/>
    </row>
    <row r="109" spans="1:12" ht="15" customHeight="1" x14ac:dyDescent="0.25">
      <c r="B109" s="22"/>
      <c r="C109" s="24"/>
      <c r="D109" s="24"/>
      <c r="E109" s="24"/>
      <c r="F109" s="24"/>
      <c r="G109" s="24"/>
      <c r="H109" s="88">
        <f>'Score Sheet (To Print)'!$E$3</f>
        <v>0</v>
      </c>
      <c r="I109" s="88"/>
      <c r="J109" s="88"/>
      <c r="K109" s="88"/>
      <c r="L109" s="26"/>
    </row>
    <row r="110" spans="1:12" ht="15" customHeight="1" x14ac:dyDescent="0.25">
      <c r="B110" s="22"/>
      <c r="C110" s="28" t="s">
        <v>10</v>
      </c>
      <c r="D110" s="92"/>
      <c r="E110" s="92"/>
      <c r="F110" s="92"/>
      <c r="G110" s="24"/>
      <c r="H110" s="89"/>
      <c r="I110" s="89"/>
      <c r="J110" s="89"/>
      <c r="K110" s="89"/>
      <c r="L110" s="26"/>
    </row>
    <row r="111" spans="1:12" x14ac:dyDescent="0.25">
      <c r="B111" s="22"/>
      <c r="C111" s="24"/>
      <c r="D111" s="24"/>
      <c r="E111" s="24"/>
      <c r="F111" s="24"/>
      <c r="G111" s="24"/>
      <c r="H111" s="24"/>
      <c r="I111" s="24"/>
      <c r="J111" s="24"/>
      <c r="K111" s="24"/>
      <c r="L111" s="26"/>
    </row>
    <row r="112" spans="1:12" ht="15.75" thickBot="1" x14ac:dyDescent="0.3">
      <c r="B112" s="29"/>
      <c r="C112" s="30"/>
      <c r="D112" s="30"/>
      <c r="E112" s="30"/>
      <c r="F112" s="30"/>
      <c r="G112" s="30"/>
      <c r="H112" s="30"/>
      <c r="I112" s="30"/>
      <c r="J112" s="30"/>
      <c r="K112" s="30"/>
      <c r="L112" s="31"/>
    </row>
    <row r="113" spans="3:11" ht="5.0999999999999996" customHeight="1" thickBot="1" x14ac:dyDescent="0.3"/>
    <row r="114" spans="3:11" ht="15.75" thickBot="1" x14ac:dyDescent="0.3">
      <c r="C114" s="32">
        <f>IF(I102=Sheet4!B7,1,0)</f>
        <v>0</v>
      </c>
      <c r="D114" s="32">
        <f>IF(D106=Sheet4!C7,1,0)</f>
        <v>0</v>
      </c>
      <c r="E114" s="32">
        <f>IF(K106=Sheet4!D7,1,0)</f>
        <v>0</v>
      </c>
      <c r="F114" s="32">
        <f>IF(C108=Sheet4!E7,1,0)</f>
        <v>0</v>
      </c>
      <c r="G114" s="32">
        <f>IF(D110=Sheet4!F7,1,0)</f>
        <v>0</v>
      </c>
      <c r="H114" s="32">
        <f>SUM(C114:G114)</f>
        <v>0</v>
      </c>
      <c r="I114" s="36"/>
      <c r="J114" s="36"/>
      <c r="K114" s="34">
        <f>IF(H114=5,2,0)</f>
        <v>0</v>
      </c>
    </row>
    <row r="115" spans="3:11" ht="5.0999999999999996" customHeight="1" x14ac:dyDescent="0.25"/>
  </sheetData>
  <sheetProtection selectLockedCells="1"/>
  <mergeCells count="51">
    <mergeCell ref="A59:A60"/>
    <mergeCell ref="B59:L60"/>
    <mergeCell ref="A1:M1"/>
    <mergeCell ref="A5:A6"/>
    <mergeCell ref="B23:L24"/>
    <mergeCell ref="I27:K27"/>
    <mergeCell ref="C30:C31"/>
    <mergeCell ref="C12:C13"/>
    <mergeCell ref="D17:F17"/>
    <mergeCell ref="C15:I15"/>
    <mergeCell ref="D13:I13"/>
    <mergeCell ref="I9:K9"/>
    <mergeCell ref="B5:L6"/>
    <mergeCell ref="D31:I31"/>
    <mergeCell ref="H16:K17"/>
    <mergeCell ref="D3:F3"/>
    <mergeCell ref="A23:A24"/>
    <mergeCell ref="A97:A98"/>
    <mergeCell ref="B97:L98"/>
    <mergeCell ref="C70:I70"/>
    <mergeCell ref="D72:F72"/>
    <mergeCell ref="A78:A79"/>
    <mergeCell ref="B78:L79"/>
    <mergeCell ref="I83:K83"/>
    <mergeCell ref="C86:C87"/>
    <mergeCell ref="D87:I87"/>
    <mergeCell ref="C89:I89"/>
    <mergeCell ref="D91:F91"/>
    <mergeCell ref="A41:A42"/>
    <mergeCell ref="B41:L42"/>
    <mergeCell ref="I45:K45"/>
    <mergeCell ref="C48:C49"/>
    <mergeCell ref="H109:K110"/>
    <mergeCell ref="I102:K102"/>
    <mergeCell ref="C105:C106"/>
    <mergeCell ref="D106:I106"/>
    <mergeCell ref="C108:I108"/>
    <mergeCell ref="D110:F110"/>
    <mergeCell ref="P5:S35"/>
    <mergeCell ref="H34:K35"/>
    <mergeCell ref="H52:K53"/>
    <mergeCell ref="H71:K72"/>
    <mergeCell ref="H90:K91"/>
    <mergeCell ref="I64:K64"/>
    <mergeCell ref="C33:I33"/>
    <mergeCell ref="D35:F35"/>
    <mergeCell ref="C67:C68"/>
    <mergeCell ref="D68:I68"/>
    <mergeCell ref="C51:I51"/>
    <mergeCell ref="D53:F53"/>
    <mergeCell ref="D49:I49"/>
  </mergeCells>
  <conditionalFormatting sqref="K21">
    <cfRule type="cellIs" dxfId="36" priority="34" operator="equal">
      <formula>2</formula>
    </cfRule>
  </conditionalFormatting>
  <conditionalFormatting sqref="K39">
    <cfRule type="cellIs" dxfId="35" priority="27" operator="equal">
      <formula>2</formula>
    </cfRule>
  </conditionalFormatting>
  <conditionalFormatting sqref="K57">
    <cfRule type="cellIs" dxfId="34" priority="21" operator="equal">
      <formula>2</formula>
    </cfRule>
  </conditionalFormatting>
  <conditionalFormatting sqref="K76">
    <cfRule type="cellIs" dxfId="33" priority="15" operator="equal">
      <formula>2</formula>
    </cfRule>
  </conditionalFormatting>
  <conditionalFormatting sqref="K95">
    <cfRule type="cellIs" dxfId="32" priority="9" operator="equal">
      <formula>2</formula>
    </cfRule>
  </conditionalFormatting>
  <conditionalFormatting sqref="K114">
    <cfRule type="cellIs" dxfId="31" priority="3" operator="equal">
      <formula>2</formula>
    </cfRule>
  </conditionalFormatting>
  <pageMargins left="0.25" right="0.25" top="0.5" bottom="0.2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39" operator="equal" id="{51C5E0B6-E784-4F4F-9CDB-6999A7ED3C45}">
            <xm:f>Sheet4!$C$2</xm:f>
            <x14:dxf>
              <fill>
                <patternFill>
                  <bgColor theme="9" tint="0.59996337778862885"/>
                </patternFill>
              </fill>
            </x14:dxf>
          </x14:cfRule>
          <xm:sqref>D13:I13</xm:sqref>
        </x14:conditionalFormatting>
        <x14:conditionalFormatting xmlns:xm="http://schemas.microsoft.com/office/excel/2006/main">
          <x14:cfRule type="cellIs" priority="38" operator="equal" id="{AA716F03-9ECC-496B-89AB-0ABB0704F59C}">
            <xm:f>Sheet4!$E$2</xm:f>
            <x14:dxf>
              <fill>
                <patternFill>
                  <bgColor theme="9" tint="0.59996337778862885"/>
                </patternFill>
              </fill>
            </x14:dxf>
          </x14:cfRule>
          <xm:sqref>C15:I15</xm:sqref>
        </x14:conditionalFormatting>
        <x14:conditionalFormatting xmlns:xm="http://schemas.microsoft.com/office/excel/2006/main">
          <x14:cfRule type="cellIs" priority="37" operator="equal" id="{55996928-8DB6-4DCD-8EBB-84D4A82D3B3F}">
            <xm:f>Sheet4!$D$2</xm:f>
            <x14:dxf>
              <fill>
                <patternFill>
                  <bgColor theme="9" tint="0.59996337778862885"/>
                </patternFill>
              </fill>
            </x14:dxf>
          </x14:cfRule>
          <xm:sqref>K13</xm:sqref>
        </x14:conditionalFormatting>
        <x14:conditionalFormatting xmlns:xm="http://schemas.microsoft.com/office/excel/2006/main">
          <x14:cfRule type="cellIs" priority="36" operator="equal" id="{2A20F16C-EE5F-4362-ABC0-8C5001ECEA0F}">
            <xm:f>Sheet4!$F$2</xm:f>
            <x14:dxf>
              <fill>
                <patternFill>
                  <bgColor theme="9" tint="0.59996337778862885"/>
                </patternFill>
              </fill>
            </x14:dxf>
          </x14:cfRule>
          <xm:sqref>D17:F17</xm:sqref>
        </x14:conditionalFormatting>
        <x14:conditionalFormatting xmlns:xm="http://schemas.microsoft.com/office/excel/2006/main">
          <x14:cfRule type="cellIs" priority="35" operator="equal" id="{AA2AE49C-C194-4D00-8525-D6AC41B7CFE5}">
            <xm:f>Sheet4!$B$2</xm:f>
            <x14:dxf>
              <fill>
                <patternFill>
                  <bgColor theme="9" tint="0.59996337778862885"/>
                </patternFill>
              </fill>
            </x14:dxf>
          </x14:cfRule>
          <xm:sqref>I9:K9</xm:sqref>
        </x14:conditionalFormatting>
        <x14:conditionalFormatting xmlns:xm="http://schemas.microsoft.com/office/excel/2006/main">
          <x14:cfRule type="cellIs" priority="33" operator="equal" id="{3ECE1108-DD03-41DD-B8A2-FDBC7EF192EA}">
            <xm:f>Sheet4!$C$3</xm:f>
            <x14:dxf>
              <fill>
                <patternFill>
                  <bgColor theme="9" tint="0.59996337778862885"/>
                </patternFill>
              </fill>
            </x14:dxf>
          </x14:cfRule>
          <xm:sqref>D31:I31</xm:sqref>
        </x14:conditionalFormatting>
        <x14:conditionalFormatting xmlns:xm="http://schemas.microsoft.com/office/excel/2006/main">
          <x14:cfRule type="cellIs" priority="32" operator="equal" id="{030B9E95-4192-4722-8334-667B08DB4E55}">
            <xm:f>Sheet4!$E$3</xm:f>
            <x14:dxf>
              <fill>
                <patternFill>
                  <bgColor theme="9" tint="0.59996337778862885"/>
                </patternFill>
              </fill>
            </x14:dxf>
          </x14:cfRule>
          <xm:sqref>C33:I33</xm:sqref>
        </x14:conditionalFormatting>
        <x14:conditionalFormatting xmlns:xm="http://schemas.microsoft.com/office/excel/2006/main">
          <x14:cfRule type="cellIs" priority="31" operator="equal" id="{814F6A15-59DD-4F94-AB17-65F3D22A4F7D}">
            <xm:f>Sheet4!$D$3</xm:f>
            <x14:dxf>
              <fill>
                <patternFill>
                  <bgColor theme="9" tint="0.59996337778862885"/>
                </patternFill>
              </fill>
            </x14:dxf>
          </x14:cfRule>
          <xm:sqref>K31</xm:sqref>
        </x14:conditionalFormatting>
        <x14:conditionalFormatting xmlns:xm="http://schemas.microsoft.com/office/excel/2006/main">
          <x14:cfRule type="cellIs" priority="30" operator="equal" id="{1B77E0E7-FD43-4AB2-80F6-6ADDEB09D31C}">
            <xm:f>Sheet4!$F$3</xm:f>
            <x14:dxf>
              <fill>
                <patternFill>
                  <bgColor theme="9" tint="0.59996337778862885"/>
                </patternFill>
              </fill>
            </x14:dxf>
          </x14:cfRule>
          <xm:sqref>D35:F35</xm:sqref>
        </x14:conditionalFormatting>
        <x14:conditionalFormatting xmlns:xm="http://schemas.microsoft.com/office/excel/2006/main">
          <x14:cfRule type="cellIs" priority="29" operator="equal" id="{3F2B1B67-EA01-4A3A-B4CA-7AB5B8EDA679}">
            <xm:f>Sheet4!$B$3</xm:f>
            <x14:dxf>
              <fill>
                <patternFill>
                  <bgColor theme="9" tint="0.59996337778862885"/>
                </patternFill>
              </fill>
            </x14:dxf>
          </x14:cfRule>
          <xm:sqref>I27:K27</xm:sqref>
        </x14:conditionalFormatting>
        <x14:conditionalFormatting xmlns:xm="http://schemas.microsoft.com/office/excel/2006/main">
          <x14:cfRule type="cellIs" priority="26" operator="equal" id="{09947EAB-5B06-4511-A92A-D582C84B4FE5}">
            <xm:f>Sheet4!$C$4</xm:f>
            <x14:dxf>
              <fill>
                <patternFill>
                  <bgColor theme="9" tint="0.59996337778862885"/>
                </patternFill>
              </fill>
            </x14:dxf>
          </x14:cfRule>
          <xm:sqref>D49:I49</xm:sqref>
        </x14:conditionalFormatting>
        <x14:conditionalFormatting xmlns:xm="http://schemas.microsoft.com/office/excel/2006/main">
          <x14:cfRule type="cellIs" priority="25" operator="equal" id="{83233023-0471-48D4-8A3A-09B154930AD6}">
            <xm:f>Sheet4!$E$4</xm:f>
            <x14:dxf>
              <fill>
                <patternFill>
                  <bgColor theme="9" tint="0.59996337778862885"/>
                </patternFill>
              </fill>
            </x14:dxf>
          </x14:cfRule>
          <xm:sqref>C51:I51</xm:sqref>
        </x14:conditionalFormatting>
        <x14:conditionalFormatting xmlns:xm="http://schemas.microsoft.com/office/excel/2006/main">
          <x14:cfRule type="cellIs" priority="23" operator="equal" id="{2B29F8B5-FBDC-4899-954F-F62EF2E2E7F1}">
            <xm:f>Sheet4!$F$4</xm:f>
            <x14:dxf>
              <fill>
                <patternFill>
                  <bgColor theme="9" tint="0.59996337778862885"/>
                </patternFill>
              </fill>
            </x14:dxf>
          </x14:cfRule>
          <xm:sqref>D53:F53</xm:sqref>
        </x14:conditionalFormatting>
        <x14:conditionalFormatting xmlns:xm="http://schemas.microsoft.com/office/excel/2006/main">
          <x14:cfRule type="cellIs" priority="22" operator="equal" id="{247C2A47-3A18-4B5D-B8B1-BF43425C3D58}">
            <xm:f>Sheet4!$B$4</xm:f>
            <x14:dxf>
              <fill>
                <patternFill>
                  <bgColor theme="9" tint="0.59996337778862885"/>
                </patternFill>
              </fill>
            </x14:dxf>
          </x14:cfRule>
          <xm:sqref>I45:K45</xm:sqref>
        </x14:conditionalFormatting>
        <x14:conditionalFormatting xmlns:xm="http://schemas.microsoft.com/office/excel/2006/main">
          <x14:cfRule type="cellIs" priority="20" operator="equal" id="{2CB461D0-4C74-4D0A-9BA5-4F5E407BD463}">
            <xm:f>Sheet4!$C$5</xm:f>
            <x14:dxf>
              <fill>
                <patternFill>
                  <bgColor theme="9" tint="0.59996337778862885"/>
                </patternFill>
              </fill>
            </x14:dxf>
          </x14:cfRule>
          <xm:sqref>D68:I68</xm:sqref>
        </x14:conditionalFormatting>
        <x14:conditionalFormatting xmlns:xm="http://schemas.microsoft.com/office/excel/2006/main">
          <x14:cfRule type="cellIs" priority="19" operator="equal" id="{05443139-F6A6-4FCE-83D8-8D74B86012A9}">
            <xm:f>Sheet4!$E$5</xm:f>
            <x14:dxf>
              <fill>
                <patternFill>
                  <bgColor theme="9" tint="0.59996337778862885"/>
                </patternFill>
              </fill>
            </x14:dxf>
          </x14:cfRule>
          <xm:sqref>C70:I70</xm:sqref>
        </x14:conditionalFormatting>
        <x14:conditionalFormatting xmlns:xm="http://schemas.microsoft.com/office/excel/2006/main">
          <x14:cfRule type="cellIs" priority="17" operator="equal" id="{2FF041B1-2749-410B-84A6-B24B5A4C1F5C}">
            <xm:f>Sheet4!$F$5</xm:f>
            <x14:dxf>
              <fill>
                <patternFill>
                  <bgColor theme="9" tint="0.59996337778862885"/>
                </patternFill>
              </fill>
            </x14:dxf>
          </x14:cfRule>
          <xm:sqref>D72:F72</xm:sqref>
        </x14:conditionalFormatting>
        <x14:conditionalFormatting xmlns:xm="http://schemas.microsoft.com/office/excel/2006/main">
          <x14:cfRule type="cellIs" priority="16" operator="equal" id="{65E680F1-F8C6-406C-9C5E-44D12D41C2AC}">
            <xm:f>Sheet4!$B$5</xm:f>
            <x14:dxf>
              <fill>
                <patternFill>
                  <bgColor theme="9" tint="0.59996337778862885"/>
                </patternFill>
              </fill>
            </x14:dxf>
          </x14:cfRule>
          <xm:sqref>I64:K64</xm:sqref>
        </x14:conditionalFormatting>
        <x14:conditionalFormatting xmlns:xm="http://schemas.microsoft.com/office/excel/2006/main">
          <x14:cfRule type="cellIs" priority="14" operator="equal" id="{B3134AB8-A96B-4F77-A64D-7BA33F87FC31}">
            <xm:f>Sheet4!$D$5</xm:f>
            <x14:dxf>
              <fill>
                <patternFill>
                  <bgColor theme="9" tint="0.59996337778862885"/>
                </patternFill>
              </fill>
            </x14:dxf>
          </x14:cfRule>
          <xm:sqref>K68</xm:sqref>
        </x14:conditionalFormatting>
        <x14:conditionalFormatting xmlns:xm="http://schemas.microsoft.com/office/excel/2006/main">
          <x14:cfRule type="cellIs" priority="13" operator="equal" id="{25308DF3-E573-464A-BB72-B9F56C07E44F}">
            <xm:f>Sheet4!$C$6</xm:f>
            <x14:dxf>
              <fill>
                <patternFill>
                  <bgColor theme="9" tint="0.59996337778862885"/>
                </patternFill>
              </fill>
            </x14:dxf>
          </x14:cfRule>
          <xm:sqref>D87:I87</xm:sqref>
        </x14:conditionalFormatting>
        <x14:conditionalFormatting xmlns:xm="http://schemas.microsoft.com/office/excel/2006/main">
          <x14:cfRule type="cellIs" priority="12" operator="equal" id="{FDD610A4-1A77-4998-878B-19A095C54AA6}">
            <xm:f>Sheet4!$E$6</xm:f>
            <x14:dxf>
              <fill>
                <patternFill>
                  <bgColor theme="9" tint="0.59996337778862885"/>
                </patternFill>
              </fill>
            </x14:dxf>
          </x14:cfRule>
          <xm:sqref>C89:I89</xm:sqref>
        </x14:conditionalFormatting>
        <x14:conditionalFormatting xmlns:xm="http://schemas.microsoft.com/office/excel/2006/main">
          <x14:cfRule type="cellIs" priority="11" operator="equal" id="{220820BE-5521-4E79-B5BF-6F0097D51052}">
            <xm:f>Sheet4!$F$6</xm:f>
            <x14:dxf>
              <fill>
                <patternFill>
                  <bgColor theme="9" tint="0.59996337778862885"/>
                </patternFill>
              </fill>
            </x14:dxf>
          </x14:cfRule>
          <xm:sqref>D91:F91</xm:sqref>
        </x14:conditionalFormatting>
        <x14:conditionalFormatting xmlns:xm="http://schemas.microsoft.com/office/excel/2006/main">
          <x14:cfRule type="cellIs" priority="10" operator="equal" id="{DC3C133D-4B36-4B73-8815-F837A1E3B23E}">
            <xm:f>Sheet4!$B$6</xm:f>
            <x14:dxf>
              <fill>
                <patternFill>
                  <bgColor theme="9" tint="0.59996337778862885"/>
                </patternFill>
              </fill>
            </x14:dxf>
          </x14:cfRule>
          <xm:sqref>I83:K83</xm:sqref>
        </x14:conditionalFormatting>
        <x14:conditionalFormatting xmlns:xm="http://schemas.microsoft.com/office/excel/2006/main">
          <x14:cfRule type="cellIs" priority="8" operator="equal" id="{DEDFA9CE-0248-4C32-BBDB-D808B8D3A415}">
            <xm:f>Sheet4!$D$6</xm:f>
            <x14:dxf>
              <fill>
                <patternFill>
                  <bgColor theme="9" tint="0.59996337778862885"/>
                </patternFill>
              </fill>
            </x14:dxf>
          </x14:cfRule>
          <xm:sqref>K87</xm:sqref>
        </x14:conditionalFormatting>
        <x14:conditionalFormatting xmlns:xm="http://schemas.microsoft.com/office/excel/2006/main">
          <x14:cfRule type="cellIs" priority="7" operator="equal" id="{553EA07D-947B-444F-93F8-8DEE7681E2FC}">
            <xm:f>Sheet4!$C$7</xm:f>
            <x14:dxf>
              <fill>
                <patternFill>
                  <bgColor theme="9" tint="0.59996337778862885"/>
                </patternFill>
              </fill>
            </x14:dxf>
          </x14:cfRule>
          <xm:sqref>D106:I106</xm:sqref>
        </x14:conditionalFormatting>
        <x14:conditionalFormatting xmlns:xm="http://schemas.microsoft.com/office/excel/2006/main">
          <x14:cfRule type="cellIs" priority="6" operator="equal" id="{0F1531A7-895C-4A24-A4DD-A74DADCFB2D3}">
            <xm:f>Sheet4!$E$7</xm:f>
            <x14:dxf>
              <fill>
                <patternFill>
                  <bgColor theme="9" tint="0.59996337778862885"/>
                </patternFill>
              </fill>
            </x14:dxf>
          </x14:cfRule>
          <xm:sqref>C108:I108</xm:sqref>
        </x14:conditionalFormatting>
        <x14:conditionalFormatting xmlns:xm="http://schemas.microsoft.com/office/excel/2006/main">
          <x14:cfRule type="cellIs" priority="5" operator="equal" id="{796456DB-07CF-4309-8140-3277EC377F80}">
            <xm:f>Sheet4!$F$7</xm:f>
            <x14:dxf>
              <fill>
                <patternFill>
                  <bgColor theme="9" tint="0.59996337778862885"/>
                </patternFill>
              </fill>
            </x14:dxf>
          </x14:cfRule>
          <xm:sqref>D110:F110</xm:sqref>
        </x14:conditionalFormatting>
        <x14:conditionalFormatting xmlns:xm="http://schemas.microsoft.com/office/excel/2006/main">
          <x14:cfRule type="cellIs" priority="4" operator="equal" id="{243A78B0-7464-45A4-9924-9B05DDC1E62F}">
            <xm:f>Sheet4!$B$7</xm:f>
            <x14:dxf>
              <fill>
                <patternFill>
                  <bgColor theme="9" tint="0.59996337778862885"/>
                </patternFill>
              </fill>
            </x14:dxf>
          </x14:cfRule>
          <xm:sqref>I102:K102</xm:sqref>
        </x14:conditionalFormatting>
        <x14:conditionalFormatting xmlns:xm="http://schemas.microsoft.com/office/excel/2006/main">
          <x14:cfRule type="cellIs" priority="2" operator="equal" id="{324182A1-13F4-40C5-95AF-804608A87134}">
            <xm:f>Sheet4!$D$7</xm:f>
            <x14:dxf>
              <fill>
                <patternFill>
                  <bgColor theme="9" tint="0.59996337778862885"/>
                </patternFill>
              </fill>
            </x14:dxf>
          </x14:cfRule>
          <xm:sqref>K106</xm:sqref>
        </x14:conditionalFormatting>
        <x14:conditionalFormatting xmlns:xm="http://schemas.microsoft.com/office/excel/2006/main">
          <x14:cfRule type="cellIs" priority="1" operator="equal" id="{1AD4276E-4696-4570-BD49-A7FD121EDAA7}">
            <xm:f>Sheet4!$D$4</xm:f>
            <x14:dxf>
              <fill>
                <patternFill>
                  <bgColor theme="9" tint="0.39994506668294322"/>
                </patternFill>
              </fill>
            </x14:dxf>
          </x14:cfRule>
          <xm:sqref>K49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W32"/>
  <sheetViews>
    <sheetView workbookViewId="0">
      <selection activeCell="F9" sqref="F9"/>
    </sheetView>
  </sheetViews>
  <sheetFormatPr defaultRowHeight="15" x14ac:dyDescent="0.25"/>
  <cols>
    <col min="1" max="1" width="3.140625" style="1" customWidth="1"/>
    <col min="2" max="2" width="10.5703125" style="1" customWidth="1"/>
    <col min="3" max="3" width="12.42578125" style="1" customWidth="1"/>
    <col min="4" max="4" width="26.7109375" style="1" customWidth="1"/>
    <col min="5" max="5" width="10" style="1" customWidth="1"/>
    <col min="6" max="6" width="9.5703125" style="1" customWidth="1"/>
    <col min="7" max="7" width="13.85546875" style="1" customWidth="1"/>
    <col min="8" max="8" width="4.140625" style="61" customWidth="1"/>
    <col min="9" max="9" width="6.140625" style="59" bestFit="1" customWidth="1"/>
    <col min="10" max="10" width="3.85546875" style="59" customWidth="1"/>
    <col min="11" max="11" width="10.42578125" style="1" bestFit="1" customWidth="1"/>
    <col min="12" max="12" width="2.42578125" style="1" customWidth="1"/>
    <col min="13" max="13" width="11" style="1" customWidth="1"/>
    <col min="14" max="14" width="4" style="1" customWidth="1"/>
    <col min="15" max="16384" width="9.140625" style="1"/>
  </cols>
  <sheetData>
    <row r="1" spans="1:23" ht="23.25" x14ac:dyDescent="0.35">
      <c r="A1" s="101" t="s">
        <v>13</v>
      </c>
      <c r="B1" s="101"/>
      <c r="C1" s="101"/>
      <c r="D1" s="101"/>
      <c r="E1" s="101"/>
      <c r="F1" s="101"/>
      <c r="G1" s="101"/>
      <c r="H1" s="60"/>
      <c r="I1" s="58"/>
      <c r="J1" s="58"/>
      <c r="K1" s="7"/>
      <c r="L1" s="7"/>
      <c r="M1" s="7"/>
      <c r="N1" s="7"/>
    </row>
    <row r="2" spans="1:23" ht="15.75" thickBot="1" x14ac:dyDescent="0.3">
      <c r="O2" s="87" t="s">
        <v>73</v>
      </c>
      <c r="P2" s="87"/>
      <c r="Q2" s="87"/>
      <c r="R2" s="87"/>
    </row>
    <row r="3" spans="1:23" ht="21.75" thickBot="1" x14ac:dyDescent="0.4">
      <c r="A3" s="3" t="s">
        <v>1</v>
      </c>
      <c r="C3" s="107">
        <f>'Score Sheet (To Print)'!E3</f>
        <v>0</v>
      </c>
      <c r="D3" s="108"/>
      <c r="E3" s="6" t="s">
        <v>72</v>
      </c>
      <c r="F3" s="13">
        <f>SUM(I7:I18)+SUM(J7:J18)</f>
        <v>0</v>
      </c>
      <c r="H3" s="62"/>
      <c r="O3" s="87"/>
      <c r="P3" s="87"/>
      <c r="Q3" s="87"/>
      <c r="R3" s="87"/>
    </row>
    <row r="4" spans="1:23" x14ac:dyDescent="0.25">
      <c r="O4" s="87"/>
      <c r="P4" s="87"/>
      <c r="Q4" s="87"/>
      <c r="R4" s="87"/>
    </row>
    <row r="5" spans="1:23" x14ac:dyDescent="0.25">
      <c r="O5" s="87"/>
      <c r="P5" s="87"/>
      <c r="Q5" s="87"/>
      <c r="R5" s="87"/>
    </row>
    <row r="6" spans="1:23" ht="30" x14ac:dyDescent="0.25">
      <c r="B6" s="4" t="s">
        <v>61</v>
      </c>
      <c r="C6" s="4" t="s">
        <v>14</v>
      </c>
      <c r="D6" s="4" t="s">
        <v>15</v>
      </c>
      <c r="E6" s="5" t="s">
        <v>16</v>
      </c>
      <c r="F6" s="5" t="s">
        <v>17</v>
      </c>
      <c r="G6" s="4" t="s">
        <v>18</v>
      </c>
      <c r="I6" s="9"/>
      <c r="J6" s="9"/>
      <c r="K6" s="9"/>
      <c r="L6" s="9"/>
      <c r="O6" s="87"/>
      <c r="P6" s="87"/>
      <c r="Q6" s="87"/>
      <c r="R6" s="87"/>
    </row>
    <row r="7" spans="1:23" x14ac:dyDescent="0.25">
      <c r="A7" s="1">
        <v>1</v>
      </c>
      <c r="B7" s="40"/>
      <c r="C7" s="45"/>
      <c r="D7" s="40"/>
      <c r="E7" s="41"/>
      <c r="F7" s="41"/>
      <c r="G7" s="46"/>
      <c r="H7" s="63" t="str">
        <f>IF(I7=2,"J","L")</f>
        <v>L</v>
      </c>
      <c r="I7" s="9" t="b">
        <f>IF(G7=Sheet4!B10,2)</f>
        <v>0</v>
      </c>
      <c r="J7" s="9"/>
      <c r="K7" s="9"/>
      <c r="L7" s="9"/>
      <c r="M7" s="9"/>
      <c r="O7" s="87"/>
      <c r="P7" s="87"/>
      <c r="Q7" s="87"/>
      <c r="R7" s="87"/>
    </row>
    <row r="8" spans="1:23" x14ac:dyDescent="0.25">
      <c r="A8" s="1">
        <v>2</v>
      </c>
      <c r="B8" s="42"/>
      <c r="C8" s="43"/>
      <c r="D8" s="42"/>
      <c r="E8" s="44"/>
      <c r="F8" s="44"/>
      <c r="G8" s="44"/>
      <c r="H8" s="63" t="str">
        <f>IF(K8=2,"J","L")</f>
        <v>L</v>
      </c>
      <c r="I8" s="9" t="b">
        <f>IF(G8=Sheet4!B11,1)</f>
        <v>0</v>
      </c>
      <c r="J8" s="9">
        <f>IF(Sheet4!J26=4,1,0)</f>
        <v>0</v>
      </c>
      <c r="K8" s="9">
        <f>SUM(I8:J8)</f>
        <v>0</v>
      </c>
      <c r="L8" s="9"/>
      <c r="M8" s="9"/>
      <c r="O8" s="87"/>
      <c r="P8" s="87"/>
      <c r="Q8" s="87"/>
      <c r="R8" s="87"/>
    </row>
    <row r="9" spans="1:23" x14ac:dyDescent="0.25">
      <c r="A9" s="1">
        <v>3</v>
      </c>
      <c r="B9" s="40"/>
      <c r="C9" s="45"/>
      <c r="D9" s="40"/>
      <c r="E9" s="41"/>
      <c r="F9" s="41"/>
      <c r="G9" s="41"/>
      <c r="H9" s="63" t="str">
        <f t="shared" ref="H9:H18" si="0">IF(K9=2,"J","L")</f>
        <v>L</v>
      </c>
      <c r="I9" s="9" t="b">
        <f>IF(G9=Sheet4!B12,1)</f>
        <v>0</v>
      </c>
      <c r="J9" s="9">
        <f>IF(Sheet4!J27=4,1,0)</f>
        <v>0</v>
      </c>
      <c r="K9" s="9">
        <f t="shared" ref="K9:K18" si="1">SUM(I9:J9)</f>
        <v>0</v>
      </c>
      <c r="L9" s="9"/>
      <c r="M9" s="9"/>
      <c r="O9" s="87"/>
      <c r="P9" s="87"/>
      <c r="Q9" s="87"/>
      <c r="R9" s="87"/>
      <c r="U9" s="59"/>
    </row>
    <row r="10" spans="1:23" x14ac:dyDescent="0.25">
      <c r="A10" s="1">
        <v>4</v>
      </c>
      <c r="B10" s="42"/>
      <c r="C10" s="43"/>
      <c r="D10" s="42"/>
      <c r="E10" s="44"/>
      <c r="F10" s="44"/>
      <c r="G10" s="44"/>
      <c r="H10" s="63" t="str">
        <f t="shared" si="0"/>
        <v>L</v>
      </c>
      <c r="I10" s="9" t="b">
        <f>IF(G10=Sheet4!B13,1)</f>
        <v>0</v>
      </c>
      <c r="J10" s="9">
        <f>IF(Sheet4!J28=4,1,0)</f>
        <v>0</v>
      </c>
      <c r="K10" s="9">
        <f t="shared" si="1"/>
        <v>0</v>
      </c>
      <c r="L10" s="9"/>
      <c r="M10" s="9"/>
      <c r="O10" s="87"/>
      <c r="P10" s="87"/>
      <c r="Q10" s="87"/>
      <c r="R10" s="87"/>
    </row>
    <row r="11" spans="1:23" ht="15" customHeight="1" x14ac:dyDescent="0.25">
      <c r="A11" s="1">
        <v>5</v>
      </c>
      <c r="B11" s="40"/>
      <c r="C11" s="45"/>
      <c r="D11" s="40"/>
      <c r="E11" s="41"/>
      <c r="F11" s="41"/>
      <c r="G11" s="41"/>
      <c r="H11" s="63" t="str">
        <f t="shared" si="0"/>
        <v>L</v>
      </c>
      <c r="I11" s="9" t="b">
        <f>IF(G11=Sheet4!B14,1)</f>
        <v>0</v>
      </c>
      <c r="J11" s="9">
        <f>IF(Sheet4!J29=4,1,0)</f>
        <v>0</v>
      </c>
      <c r="K11" s="9">
        <f t="shared" si="1"/>
        <v>0</v>
      </c>
      <c r="L11" s="9"/>
      <c r="M11" s="9"/>
      <c r="O11" s="87"/>
      <c r="P11" s="87"/>
      <c r="Q11" s="87"/>
      <c r="R11" s="87"/>
    </row>
    <row r="12" spans="1:23" ht="15" customHeight="1" x14ac:dyDescent="0.25">
      <c r="A12" s="1">
        <v>6</v>
      </c>
      <c r="B12" s="42"/>
      <c r="C12" s="43"/>
      <c r="D12" s="43"/>
      <c r="E12" s="44"/>
      <c r="F12" s="44"/>
      <c r="G12" s="44"/>
      <c r="H12" s="63" t="str">
        <f t="shared" si="0"/>
        <v>L</v>
      </c>
      <c r="I12" s="9" t="b">
        <f>IF(G12=Sheet4!B15,1)</f>
        <v>0</v>
      </c>
      <c r="J12" s="9">
        <f>IF(Sheet4!J30=4,1,0)</f>
        <v>0</v>
      </c>
      <c r="K12" s="9">
        <f t="shared" si="1"/>
        <v>0</v>
      </c>
      <c r="L12" s="9"/>
      <c r="M12" s="9"/>
      <c r="O12" s="87"/>
      <c r="P12" s="87"/>
      <c r="Q12" s="87"/>
      <c r="R12" s="87"/>
    </row>
    <row r="13" spans="1:23" ht="15" customHeight="1" x14ac:dyDescent="0.25">
      <c r="A13" s="1">
        <v>7</v>
      </c>
      <c r="B13" s="40"/>
      <c r="C13" s="45"/>
      <c r="D13" s="40"/>
      <c r="E13" s="41"/>
      <c r="F13" s="41"/>
      <c r="G13" s="41"/>
      <c r="H13" s="63" t="str">
        <f t="shared" si="0"/>
        <v>L</v>
      </c>
      <c r="I13" s="9" t="b">
        <f>IF(G13=Sheet4!B16,1)</f>
        <v>0</v>
      </c>
      <c r="J13" s="9">
        <f>IF(Sheet4!J31=4,1,0)</f>
        <v>0</v>
      </c>
      <c r="K13" s="9">
        <f t="shared" si="1"/>
        <v>0</v>
      </c>
      <c r="L13" s="9"/>
      <c r="M13" s="9"/>
      <c r="O13" s="87"/>
      <c r="P13" s="87"/>
      <c r="Q13" s="87"/>
      <c r="R13" s="87"/>
      <c r="W13" s="59"/>
    </row>
    <row r="14" spans="1:23" ht="15" customHeight="1" x14ac:dyDescent="0.25">
      <c r="A14" s="1">
        <v>8</v>
      </c>
      <c r="B14" s="42"/>
      <c r="C14" s="43"/>
      <c r="D14" s="42"/>
      <c r="E14" s="44"/>
      <c r="F14" s="44"/>
      <c r="G14" s="44"/>
      <c r="H14" s="63" t="str">
        <f t="shared" si="0"/>
        <v>L</v>
      </c>
      <c r="I14" s="9" t="b">
        <f>IF(G14=Sheet4!B17,1)</f>
        <v>0</v>
      </c>
      <c r="J14" s="9">
        <f>IF(Sheet4!J32=4,1,0)</f>
        <v>0</v>
      </c>
      <c r="K14" s="9">
        <f t="shared" si="1"/>
        <v>0</v>
      </c>
      <c r="L14" s="9"/>
      <c r="M14" s="9"/>
      <c r="O14" s="87"/>
      <c r="P14" s="87"/>
      <c r="Q14" s="87"/>
      <c r="R14" s="87"/>
    </row>
    <row r="15" spans="1:23" ht="15" customHeight="1" x14ac:dyDescent="0.25">
      <c r="A15" s="1">
        <v>9</v>
      </c>
      <c r="B15" s="40"/>
      <c r="C15" s="45"/>
      <c r="D15" s="40"/>
      <c r="E15" s="41"/>
      <c r="F15" s="41"/>
      <c r="G15" s="41"/>
      <c r="H15" s="63" t="str">
        <f t="shared" si="0"/>
        <v>L</v>
      </c>
      <c r="I15" s="9" t="b">
        <f>IF(G15=Sheet4!B18,1)</f>
        <v>0</v>
      </c>
      <c r="J15" s="9">
        <f>IF(Sheet4!J33=4,1,0)</f>
        <v>0</v>
      </c>
      <c r="K15" s="9">
        <f t="shared" si="1"/>
        <v>0</v>
      </c>
      <c r="L15" s="9"/>
      <c r="O15" s="87"/>
      <c r="P15" s="87"/>
      <c r="Q15" s="87"/>
      <c r="R15" s="87"/>
    </row>
    <row r="16" spans="1:23" ht="15" customHeight="1" x14ac:dyDescent="0.25">
      <c r="A16" s="1">
        <v>10</v>
      </c>
      <c r="B16" s="42"/>
      <c r="C16" s="43"/>
      <c r="D16" s="42"/>
      <c r="E16" s="44"/>
      <c r="F16" s="44"/>
      <c r="G16" s="44"/>
      <c r="H16" s="63" t="str">
        <f t="shared" si="0"/>
        <v>L</v>
      </c>
      <c r="I16" s="9" t="b">
        <f>IF(G16=Sheet4!B19,1)</f>
        <v>0</v>
      </c>
      <c r="J16" s="9">
        <f>IF(Sheet4!J34=4,1,0)</f>
        <v>0</v>
      </c>
      <c r="K16" s="9">
        <f t="shared" si="1"/>
        <v>0</v>
      </c>
      <c r="L16" s="9"/>
      <c r="O16" s="87"/>
      <c r="P16" s="87"/>
      <c r="Q16" s="87"/>
      <c r="R16" s="87"/>
    </row>
    <row r="17" spans="1:18" ht="15" customHeight="1" x14ac:dyDescent="0.25">
      <c r="A17" s="1">
        <v>11</v>
      </c>
      <c r="B17" s="40"/>
      <c r="C17" s="45"/>
      <c r="D17" s="40"/>
      <c r="E17" s="41"/>
      <c r="F17" s="41"/>
      <c r="G17" s="41"/>
      <c r="H17" s="63" t="str">
        <f t="shared" si="0"/>
        <v>L</v>
      </c>
      <c r="I17" s="9" t="b">
        <f>IF(G17=Sheet4!B20,1)</f>
        <v>0</v>
      </c>
      <c r="J17" s="9">
        <f>IF(Sheet4!J35=4,1,0)</f>
        <v>0</v>
      </c>
      <c r="K17" s="9">
        <f t="shared" si="1"/>
        <v>0</v>
      </c>
      <c r="L17" s="9"/>
      <c r="O17" s="87"/>
      <c r="P17" s="87"/>
      <c r="Q17" s="87"/>
      <c r="R17" s="87"/>
    </row>
    <row r="18" spans="1:18" ht="15" customHeight="1" x14ac:dyDescent="0.25">
      <c r="A18" s="1">
        <v>12</v>
      </c>
      <c r="B18" s="42"/>
      <c r="C18" s="43"/>
      <c r="D18" s="42"/>
      <c r="E18" s="44"/>
      <c r="F18" s="44"/>
      <c r="G18" s="44"/>
      <c r="H18" s="63" t="str">
        <f t="shared" si="0"/>
        <v>L</v>
      </c>
      <c r="I18" s="9" t="b">
        <f>IF(G18=Sheet4!B21,1)</f>
        <v>0</v>
      </c>
      <c r="J18" s="9">
        <f>IF(Sheet4!J36=4,1,0)</f>
        <v>0</v>
      </c>
      <c r="K18" s="9">
        <f t="shared" si="1"/>
        <v>0</v>
      </c>
      <c r="L18" s="9"/>
      <c r="O18" s="87"/>
      <c r="P18" s="87"/>
      <c r="Q18" s="87"/>
      <c r="R18" s="87"/>
    </row>
    <row r="19" spans="1:18" x14ac:dyDescent="0.25">
      <c r="I19" s="71"/>
      <c r="J19" s="71"/>
      <c r="K19" s="9"/>
      <c r="L19" s="9"/>
      <c r="O19" s="87"/>
      <c r="P19" s="87"/>
      <c r="Q19" s="87"/>
      <c r="R19" s="87"/>
    </row>
    <row r="20" spans="1:18" ht="15.75" customHeight="1" thickBot="1" x14ac:dyDescent="0.3">
      <c r="M20" s="14"/>
      <c r="O20" s="87"/>
      <c r="P20" s="87"/>
      <c r="Q20" s="87"/>
      <c r="R20" s="87"/>
    </row>
    <row r="21" spans="1:18" ht="15" customHeight="1" x14ac:dyDescent="0.25">
      <c r="A21" s="2">
        <v>1</v>
      </c>
      <c r="B21" s="10">
        <v>42217</v>
      </c>
      <c r="C21" s="102" t="s">
        <v>75</v>
      </c>
      <c r="D21" s="102"/>
      <c r="E21" s="102"/>
      <c r="F21" s="102"/>
      <c r="G21" s="102"/>
      <c r="I21" s="104" t="s">
        <v>71</v>
      </c>
      <c r="J21" s="105"/>
      <c r="K21" s="105"/>
      <c r="L21" s="105"/>
      <c r="M21" s="105"/>
      <c r="N21" s="106"/>
      <c r="O21" s="87"/>
      <c r="P21" s="87"/>
      <c r="Q21" s="87"/>
      <c r="R21" s="87"/>
    </row>
    <row r="22" spans="1:18" ht="15" customHeight="1" thickBot="1" x14ac:dyDescent="0.3">
      <c r="A22" s="11">
        <v>2</v>
      </c>
      <c r="B22" s="12">
        <v>42217</v>
      </c>
      <c r="C22" s="103" t="s">
        <v>21</v>
      </c>
      <c r="D22" s="103"/>
      <c r="E22" s="103"/>
      <c r="F22" s="103"/>
      <c r="G22" s="103"/>
      <c r="I22" s="64"/>
      <c r="J22" s="65"/>
      <c r="K22" s="8"/>
      <c r="L22" s="8"/>
      <c r="M22" s="8"/>
      <c r="N22" s="66"/>
      <c r="O22" s="87"/>
      <c r="P22" s="87"/>
      <c r="Q22" s="87"/>
      <c r="R22" s="87"/>
    </row>
    <row r="23" spans="1:18" ht="15" customHeight="1" thickBot="1" x14ac:dyDescent="0.3">
      <c r="A23" s="2">
        <v>3</v>
      </c>
      <c r="B23" s="10">
        <v>42218</v>
      </c>
      <c r="C23" s="102" t="s">
        <v>22</v>
      </c>
      <c r="D23" s="102"/>
      <c r="E23" s="102"/>
      <c r="F23" s="102"/>
      <c r="G23" s="102"/>
      <c r="I23" s="64"/>
      <c r="J23" s="65"/>
      <c r="K23" s="8" t="s">
        <v>19</v>
      </c>
      <c r="L23" s="8"/>
      <c r="M23" s="47"/>
      <c r="N23" s="66"/>
      <c r="O23" s="87"/>
      <c r="P23" s="87"/>
      <c r="Q23" s="87"/>
      <c r="R23" s="87"/>
    </row>
    <row r="24" spans="1:18" ht="15" customHeight="1" thickBot="1" x14ac:dyDescent="0.3">
      <c r="A24" s="11">
        <v>4</v>
      </c>
      <c r="B24" s="12">
        <v>42221</v>
      </c>
      <c r="C24" s="103" t="s">
        <v>63</v>
      </c>
      <c r="D24" s="103"/>
      <c r="E24" s="103"/>
      <c r="F24" s="103"/>
      <c r="G24" s="103"/>
      <c r="I24" s="64"/>
      <c r="J24" s="65"/>
      <c r="K24" s="8" t="s">
        <v>20</v>
      </c>
      <c r="L24" s="8"/>
      <c r="M24" s="48"/>
      <c r="N24" s="66"/>
      <c r="O24" s="87"/>
      <c r="P24" s="87"/>
      <c r="Q24" s="87"/>
      <c r="R24" s="87"/>
    </row>
    <row r="25" spans="1:18" ht="15" customHeight="1" thickBot="1" x14ac:dyDescent="0.3">
      <c r="A25" s="2">
        <v>5</v>
      </c>
      <c r="B25" s="10">
        <v>42222</v>
      </c>
      <c r="C25" s="102" t="s">
        <v>23</v>
      </c>
      <c r="D25" s="102"/>
      <c r="E25" s="102"/>
      <c r="F25" s="102"/>
      <c r="G25" s="102"/>
      <c r="I25" s="64"/>
      <c r="J25" s="65"/>
      <c r="K25" s="8"/>
      <c r="L25" s="8"/>
      <c r="M25" s="76">
        <f>M23*M24</f>
        <v>0</v>
      </c>
      <c r="N25" s="66"/>
      <c r="O25" s="87"/>
      <c r="P25" s="87"/>
      <c r="Q25" s="87"/>
      <c r="R25" s="87"/>
    </row>
    <row r="26" spans="1:18" ht="15" customHeight="1" thickBot="1" x14ac:dyDescent="0.3">
      <c r="A26" s="11">
        <v>6</v>
      </c>
      <c r="B26" s="12">
        <v>42226</v>
      </c>
      <c r="C26" s="103" t="s">
        <v>64</v>
      </c>
      <c r="D26" s="103"/>
      <c r="E26" s="103"/>
      <c r="F26" s="103"/>
      <c r="G26" s="103"/>
      <c r="I26" s="67"/>
      <c r="J26" s="68"/>
      <c r="K26" s="69"/>
      <c r="L26" s="69"/>
      <c r="M26" s="69"/>
      <c r="N26" s="70"/>
      <c r="O26" s="87"/>
      <c r="P26" s="87"/>
      <c r="Q26" s="87"/>
      <c r="R26" s="87"/>
    </row>
    <row r="27" spans="1:18" ht="15" customHeight="1" x14ac:dyDescent="0.25">
      <c r="A27" s="2">
        <v>7</v>
      </c>
      <c r="B27" s="10">
        <v>42228</v>
      </c>
      <c r="C27" s="102" t="s">
        <v>24</v>
      </c>
      <c r="D27" s="102"/>
      <c r="E27" s="102"/>
      <c r="F27" s="102"/>
      <c r="G27" s="102"/>
      <c r="O27" s="87"/>
      <c r="P27" s="87"/>
      <c r="Q27" s="87"/>
      <c r="R27" s="87"/>
    </row>
    <row r="28" spans="1:18" ht="15" customHeight="1" x14ac:dyDescent="0.25">
      <c r="A28" s="11">
        <v>8</v>
      </c>
      <c r="B28" s="12">
        <v>42235</v>
      </c>
      <c r="C28" s="103" t="s">
        <v>25</v>
      </c>
      <c r="D28" s="103"/>
      <c r="E28" s="103"/>
      <c r="F28" s="103"/>
      <c r="G28" s="103"/>
      <c r="O28" s="87"/>
      <c r="P28" s="87"/>
      <c r="Q28" s="87"/>
      <c r="R28" s="87"/>
    </row>
    <row r="29" spans="1:18" ht="15" customHeight="1" x14ac:dyDescent="0.25">
      <c r="A29" s="2">
        <v>9</v>
      </c>
      <c r="B29" s="10">
        <v>42237</v>
      </c>
      <c r="C29" s="102" t="s">
        <v>67</v>
      </c>
      <c r="D29" s="102"/>
      <c r="E29" s="102"/>
      <c r="F29" s="102"/>
      <c r="G29" s="102"/>
      <c r="O29" s="87"/>
      <c r="P29" s="87"/>
      <c r="Q29" s="87"/>
      <c r="R29" s="87"/>
    </row>
    <row r="30" spans="1:18" ht="15" customHeight="1" x14ac:dyDescent="0.25">
      <c r="A30" s="11">
        <v>10</v>
      </c>
      <c r="B30" s="12">
        <v>42241</v>
      </c>
      <c r="C30" s="103" t="s">
        <v>68</v>
      </c>
      <c r="D30" s="103"/>
      <c r="E30" s="103"/>
      <c r="F30" s="103"/>
      <c r="G30" s="103"/>
      <c r="O30" s="87"/>
      <c r="P30" s="87"/>
      <c r="Q30" s="87"/>
      <c r="R30" s="87"/>
    </row>
    <row r="31" spans="1:18" ht="15" customHeight="1" x14ac:dyDescent="0.25">
      <c r="A31" s="2">
        <v>11</v>
      </c>
      <c r="B31" s="10">
        <v>42242</v>
      </c>
      <c r="C31" s="102" t="s">
        <v>69</v>
      </c>
      <c r="D31" s="102"/>
      <c r="E31" s="102"/>
      <c r="F31" s="102"/>
      <c r="G31" s="102"/>
      <c r="O31" s="87"/>
      <c r="P31" s="87"/>
      <c r="Q31" s="87"/>
      <c r="R31" s="87"/>
    </row>
    <row r="32" spans="1:18" ht="15" customHeight="1" x14ac:dyDescent="0.25">
      <c r="A32" s="11">
        <v>12</v>
      </c>
      <c r="B32" s="12">
        <v>42244</v>
      </c>
      <c r="C32" s="103" t="s">
        <v>26</v>
      </c>
      <c r="D32" s="103"/>
      <c r="E32" s="103"/>
      <c r="F32" s="103"/>
      <c r="G32" s="103"/>
      <c r="O32" s="87"/>
      <c r="P32" s="87"/>
      <c r="Q32" s="87"/>
      <c r="R32" s="87"/>
    </row>
  </sheetData>
  <sheetProtection sheet="1" objects="1" scenarios="1" selectLockedCells="1"/>
  <mergeCells count="16">
    <mergeCell ref="A1:G1"/>
    <mergeCell ref="C21:G21"/>
    <mergeCell ref="C32:G32"/>
    <mergeCell ref="O2:R32"/>
    <mergeCell ref="I21:N21"/>
    <mergeCell ref="C27:G27"/>
    <mergeCell ref="C28:G28"/>
    <mergeCell ref="C29:G29"/>
    <mergeCell ref="C30:G30"/>
    <mergeCell ref="C31:G31"/>
    <mergeCell ref="C22:G22"/>
    <mergeCell ref="C23:G23"/>
    <mergeCell ref="C24:G24"/>
    <mergeCell ref="C25:G25"/>
    <mergeCell ref="C26:G26"/>
    <mergeCell ref="C3:D3"/>
  </mergeCells>
  <pageMargins left="0.25" right="0.25" top="0.75" bottom="0.75" header="0.3" footer="0.3"/>
  <pageSetup orientation="portrait" horizontalDpi="0" verticalDpi="0" r:id="rId1"/>
  <extLst>
    <ext xmlns:x14="http://schemas.microsoft.com/office/spreadsheetml/2009/9/main" uri="{78C0D931-6437-407d-A8EE-F0AAD7539E65}">
      <x14:conditionalFormattings>
        <x14:conditionalFormatting xmlns:xm="http://schemas.microsoft.com/office/excel/2006/main">
          <x14:cfRule type="containsText" priority="1" operator="containsText" id="{CF851B30-298A-47AE-AFC9-F8AB4982959A}">
            <xm:f>NOT(ISERROR(SEARCH("L",H7)))</xm:f>
            <xm:f>"L"</xm:f>
            <x14:dxf>
              <font>
                <color rgb="FFC00000"/>
              </font>
            </x14:dxf>
          </x14:cfRule>
          <xm:sqref>H7:H18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E17" sqref="E17"/>
    </sheetView>
  </sheetViews>
  <sheetFormatPr defaultRowHeight="15" x14ac:dyDescent="0.25"/>
  <cols>
    <col min="3" max="3" width="18.5703125" customWidth="1"/>
    <col min="5" max="5" width="23.7109375" bestFit="1" customWidth="1"/>
    <col min="6" max="6" width="14.140625" customWidth="1"/>
  </cols>
  <sheetData>
    <row r="1" spans="1:6" x14ac:dyDescent="0.25">
      <c r="A1" s="72" t="s">
        <v>34</v>
      </c>
      <c r="B1" s="72" t="s">
        <v>14</v>
      </c>
      <c r="C1" s="72" t="s">
        <v>35</v>
      </c>
      <c r="D1" s="72" t="s">
        <v>36</v>
      </c>
      <c r="E1" s="72" t="s">
        <v>37</v>
      </c>
      <c r="F1" s="72" t="s">
        <v>38</v>
      </c>
    </row>
    <row r="2" spans="1:6" x14ac:dyDescent="0.25">
      <c r="A2" s="72">
        <v>1</v>
      </c>
      <c r="B2" s="73">
        <v>43313</v>
      </c>
      <c r="C2" s="72" t="s">
        <v>39</v>
      </c>
      <c r="D2" s="72">
        <v>200</v>
      </c>
      <c r="E2" s="72" t="s">
        <v>40</v>
      </c>
      <c r="F2" s="72" t="s">
        <v>31</v>
      </c>
    </row>
    <row r="3" spans="1:6" x14ac:dyDescent="0.25">
      <c r="A3" s="72">
        <v>2</v>
      </c>
      <c r="B3" s="73">
        <v>43314</v>
      </c>
      <c r="C3" s="72" t="s">
        <v>41</v>
      </c>
      <c r="D3" s="72">
        <v>9.4499999999999993</v>
      </c>
      <c r="E3" s="72" t="s">
        <v>33</v>
      </c>
      <c r="F3" s="72" t="s">
        <v>42</v>
      </c>
    </row>
    <row r="4" spans="1:6" ht="15" customHeight="1" x14ac:dyDescent="0.25">
      <c r="A4" s="72">
        <v>3</v>
      </c>
      <c r="B4" s="73">
        <v>43318</v>
      </c>
      <c r="C4" s="72" t="s">
        <v>46</v>
      </c>
      <c r="D4" s="72">
        <v>45.68</v>
      </c>
      <c r="E4" s="72" t="s">
        <v>47</v>
      </c>
      <c r="F4" s="72" t="s">
        <v>48</v>
      </c>
    </row>
    <row r="5" spans="1:6" x14ac:dyDescent="0.25">
      <c r="A5" s="72">
        <v>4</v>
      </c>
      <c r="B5" s="73">
        <v>43324</v>
      </c>
      <c r="C5" s="72" t="s">
        <v>52</v>
      </c>
      <c r="D5" s="72">
        <v>78.67</v>
      </c>
      <c r="E5" s="72" t="s">
        <v>50</v>
      </c>
      <c r="F5" s="72" t="s">
        <v>51</v>
      </c>
    </row>
    <row r="6" spans="1:6" x14ac:dyDescent="0.25">
      <c r="A6" s="72">
        <v>5</v>
      </c>
      <c r="B6" s="73">
        <v>43331</v>
      </c>
      <c r="C6" s="72" t="s">
        <v>55</v>
      </c>
      <c r="D6" s="72">
        <v>57.35</v>
      </c>
      <c r="E6" s="72" t="s">
        <v>56</v>
      </c>
      <c r="F6" s="72" t="s">
        <v>54</v>
      </c>
    </row>
    <row r="7" spans="1:6" x14ac:dyDescent="0.25">
      <c r="A7" s="72">
        <v>6</v>
      </c>
      <c r="B7" s="73">
        <v>43336</v>
      </c>
      <c r="C7" s="72" t="s">
        <v>57</v>
      </c>
      <c r="D7" s="72">
        <v>220</v>
      </c>
      <c r="E7" s="72" t="s">
        <v>60</v>
      </c>
      <c r="F7" s="72" t="s">
        <v>58</v>
      </c>
    </row>
    <row r="10" spans="1:6" x14ac:dyDescent="0.25">
      <c r="A10" s="2">
        <v>1</v>
      </c>
      <c r="B10" s="74">
        <v>350</v>
      </c>
    </row>
    <row r="11" spans="1:6" x14ac:dyDescent="0.25">
      <c r="A11" s="2">
        <v>2</v>
      </c>
      <c r="B11" s="74">
        <v>150</v>
      </c>
    </row>
    <row r="12" spans="1:6" x14ac:dyDescent="0.25">
      <c r="A12" s="2">
        <v>3</v>
      </c>
      <c r="B12" s="74">
        <v>140.55000000000001</v>
      </c>
    </row>
    <row r="13" spans="1:6" x14ac:dyDescent="0.25">
      <c r="A13" s="2">
        <v>4</v>
      </c>
      <c r="B13" s="74">
        <v>634.04999999999995</v>
      </c>
    </row>
    <row r="14" spans="1:6" x14ac:dyDescent="0.25">
      <c r="A14" s="2">
        <v>5</v>
      </c>
      <c r="B14" s="74">
        <v>588.37</v>
      </c>
    </row>
    <row r="15" spans="1:6" x14ac:dyDescent="0.25">
      <c r="A15" s="2">
        <v>6</v>
      </c>
      <c r="B15" s="74">
        <v>583.81000000000006</v>
      </c>
    </row>
    <row r="16" spans="1:6" x14ac:dyDescent="0.25">
      <c r="A16" s="2">
        <v>7</v>
      </c>
      <c r="B16" s="74">
        <v>505.14000000000004</v>
      </c>
    </row>
    <row r="17" spans="1:10" x14ac:dyDescent="0.25">
      <c r="A17" s="2">
        <v>8</v>
      </c>
      <c r="B17" s="74">
        <v>447.79</v>
      </c>
    </row>
    <row r="18" spans="1:10" ht="15" customHeight="1" x14ac:dyDescent="0.25">
      <c r="A18" s="2">
        <v>9</v>
      </c>
      <c r="B18" s="74">
        <v>472.79</v>
      </c>
    </row>
    <row r="19" spans="1:10" ht="15" customHeight="1" x14ac:dyDescent="0.25">
      <c r="A19" s="2">
        <v>10</v>
      </c>
      <c r="B19" s="74">
        <v>252.79000000000002</v>
      </c>
    </row>
    <row r="20" spans="1:10" ht="15" customHeight="1" x14ac:dyDescent="0.25">
      <c r="A20" s="2">
        <v>11</v>
      </c>
      <c r="B20" s="74">
        <v>793.29</v>
      </c>
    </row>
    <row r="21" spans="1:10" ht="15" customHeight="1" x14ac:dyDescent="0.25">
      <c r="A21" s="2">
        <v>12</v>
      </c>
      <c r="B21" s="74">
        <v>711.39</v>
      </c>
    </row>
    <row r="22" spans="1:10" ht="15" customHeight="1" x14ac:dyDescent="0.25"/>
    <row r="25" spans="1:10" x14ac:dyDescent="0.25">
      <c r="A25" s="40"/>
      <c r="B25" s="40"/>
      <c r="C25" s="40"/>
      <c r="D25" s="41"/>
    </row>
    <row r="26" spans="1:10" x14ac:dyDescent="0.25">
      <c r="A26" s="42">
        <v>101</v>
      </c>
      <c r="B26" s="43">
        <v>43313</v>
      </c>
      <c r="C26" s="42" t="s">
        <v>39</v>
      </c>
      <c r="D26" s="44">
        <v>200</v>
      </c>
      <c r="F26" s="75">
        <f>IF(Register!B8=Sheet4!A26,1,0)</f>
        <v>0</v>
      </c>
      <c r="G26" s="75">
        <f>IF(Register!C8=Sheet4!B26,1,0)</f>
        <v>0</v>
      </c>
      <c r="H26" s="75">
        <f>IF(Register!D8=Sheet4!C26,1,0)</f>
        <v>0</v>
      </c>
      <c r="I26" s="75">
        <f>IF(Register!E8=Sheet4!D26,1,0)</f>
        <v>0</v>
      </c>
      <c r="J26" s="75">
        <f>SUM(F26:I26)</f>
        <v>0</v>
      </c>
    </row>
    <row r="27" spans="1:10" x14ac:dyDescent="0.25">
      <c r="A27" s="40">
        <v>102</v>
      </c>
      <c r="B27" s="45">
        <v>43314</v>
      </c>
      <c r="C27" s="40" t="s">
        <v>32</v>
      </c>
      <c r="D27" s="41">
        <v>9.4499999999999993</v>
      </c>
      <c r="F27" s="75">
        <f>IF(Register!B9=Sheet4!A27,1,0)</f>
        <v>0</v>
      </c>
      <c r="G27" s="75">
        <f>IF(Register!C9=Sheet4!B27,1,0)</f>
        <v>0</v>
      </c>
      <c r="H27" s="75">
        <f>IF(Register!D9=Sheet4!C27,1,0)</f>
        <v>0</v>
      </c>
      <c r="I27" s="75">
        <f>IF(Register!E9=Sheet4!D27,1,0)</f>
        <v>0</v>
      </c>
      <c r="J27" s="75">
        <f t="shared" ref="J27:J36" si="0">SUM(F27:I27)</f>
        <v>0</v>
      </c>
    </row>
    <row r="28" spans="1:10" x14ac:dyDescent="0.25">
      <c r="A28" s="42"/>
      <c r="B28" s="43">
        <v>43317</v>
      </c>
      <c r="C28" s="42" t="s">
        <v>62</v>
      </c>
      <c r="D28" s="44"/>
      <c r="F28" s="75">
        <f>IF(Register!B10=Sheet4!A28,1,0)</f>
        <v>1</v>
      </c>
      <c r="G28" s="75">
        <f>IF(Register!C10=Sheet4!B28,1,0)</f>
        <v>0</v>
      </c>
      <c r="H28" s="75">
        <f>IF(Register!D10=Sheet4!C28,1,0)</f>
        <v>0</v>
      </c>
      <c r="I28" s="75">
        <f>IF(Register!E10=Sheet4!D28,1,0)</f>
        <v>1</v>
      </c>
      <c r="J28" s="75">
        <f t="shared" si="0"/>
        <v>2</v>
      </c>
    </row>
    <row r="29" spans="1:10" x14ac:dyDescent="0.25">
      <c r="A29" s="40">
        <v>103</v>
      </c>
      <c r="B29" s="45">
        <v>43318</v>
      </c>
      <c r="C29" s="40" t="s">
        <v>46</v>
      </c>
      <c r="D29" s="41">
        <v>45.68</v>
      </c>
      <c r="F29" s="75">
        <f>IF(Register!B11=Sheet4!A29,1,0)</f>
        <v>0</v>
      </c>
      <c r="G29" s="75">
        <f>IF(Register!C11=Sheet4!B29,1,0)</f>
        <v>0</v>
      </c>
      <c r="H29" s="75">
        <f>IF(Register!D11=Sheet4!C29,1,0)</f>
        <v>0</v>
      </c>
      <c r="I29" s="75">
        <f>IF(Register!E11=Sheet4!D29,1,0)</f>
        <v>0</v>
      </c>
      <c r="J29" s="75">
        <f t="shared" si="0"/>
        <v>0</v>
      </c>
    </row>
    <row r="30" spans="1:10" x14ac:dyDescent="0.25">
      <c r="A30" s="42"/>
      <c r="B30" s="43">
        <v>43322</v>
      </c>
      <c r="C30" s="43" t="s">
        <v>65</v>
      </c>
      <c r="D30" s="44">
        <v>4.5599999999999996</v>
      </c>
      <c r="F30" s="75">
        <f>IF(Register!B12=Sheet4!A30,1,0)</f>
        <v>1</v>
      </c>
      <c r="G30" s="75">
        <f>IF(Register!C12=Sheet4!B30,1,0)</f>
        <v>0</v>
      </c>
      <c r="H30" s="75">
        <f>IF(Register!D12=Sheet4!C30,1,0)</f>
        <v>0</v>
      </c>
      <c r="I30" s="75">
        <f>IF(Register!E12=Sheet4!D30,1,0)</f>
        <v>0</v>
      </c>
      <c r="J30" s="75">
        <f t="shared" si="0"/>
        <v>1</v>
      </c>
    </row>
    <row r="31" spans="1:10" x14ac:dyDescent="0.25">
      <c r="A31" s="40">
        <v>104</v>
      </c>
      <c r="B31" s="45">
        <v>43324</v>
      </c>
      <c r="C31" s="40" t="s">
        <v>49</v>
      </c>
      <c r="D31" s="41">
        <v>78.67</v>
      </c>
      <c r="F31" s="75">
        <f>IF(Register!B13=Sheet4!A31,1,0)</f>
        <v>0</v>
      </c>
      <c r="G31" s="75">
        <f>IF(Register!C13=Sheet4!B31,1,0)</f>
        <v>0</v>
      </c>
      <c r="H31" s="75">
        <f>IF(Register!D13=Sheet4!C31,1,0)</f>
        <v>0</v>
      </c>
      <c r="I31" s="75">
        <f>IF(Register!E13=Sheet4!D31,1,0)</f>
        <v>0</v>
      </c>
      <c r="J31" s="75">
        <f t="shared" si="0"/>
        <v>0</v>
      </c>
    </row>
    <row r="32" spans="1:10" x14ac:dyDescent="0.25">
      <c r="A32" s="42">
        <v>105</v>
      </c>
      <c r="B32" s="43">
        <v>43331</v>
      </c>
      <c r="C32" s="42" t="s">
        <v>53</v>
      </c>
      <c r="D32" s="44">
        <v>57.35</v>
      </c>
      <c r="F32" s="75">
        <f>IF(Register!B14=Sheet4!A32,1,0)</f>
        <v>0</v>
      </c>
      <c r="G32" s="75">
        <f>IF(Register!C14=Sheet4!B32,1,0)</f>
        <v>0</v>
      </c>
      <c r="H32" s="75">
        <f>IF(Register!D14=Sheet4!C32,1,0)</f>
        <v>0</v>
      </c>
      <c r="I32" s="75">
        <f>IF(Register!E14=Sheet4!D32,1,0)</f>
        <v>0</v>
      </c>
      <c r="J32" s="75">
        <f t="shared" si="0"/>
        <v>0</v>
      </c>
    </row>
    <row r="33" spans="1:10" x14ac:dyDescent="0.25">
      <c r="A33" s="40"/>
      <c r="B33" s="45">
        <v>43333</v>
      </c>
      <c r="C33" s="40" t="s">
        <v>66</v>
      </c>
      <c r="D33" s="41"/>
      <c r="F33" s="75">
        <f>IF(Register!B15=Sheet4!A33,1,0)</f>
        <v>1</v>
      </c>
      <c r="G33" s="75">
        <f>IF(Register!C15=Sheet4!B33,1,0)</f>
        <v>0</v>
      </c>
      <c r="H33" s="75">
        <f>IF(Register!D15=Sheet4!C33,1,0)</f>
        <v>0</v>
      </c>
      <c r="I33" s="75">
        <f>IF(Register!E15=Sheet4!D33,1,0)</f>
        <v>1</v>
      </c>
      <c r="J33" s="75">
        <f t="shared" si="0"/>
        <v>2</v>
      </c>
    </row>
    <row r="34" spans="1:10" x14ac:dyDescent="0.25">
      <c r="A34" s="42">
        <v>106</v>
      </c>
      <c r="B34" s="43">
        <v>43337</v>
      </c>
      <c r="C34" s="42" t="s">
        <v>57</v>
      </c>
      <c r="D34" s="44">
        <v>220</v>
      </c>
      <c r="F34" s="75">
        <f>IF(Register!B16=Sheet4!A34,1,0)</f>
        <v>0</v>
      </c>
      <c r="G34" s="75">
        <f>IF(Register!C16=Sheet4!B34,1,0)</f>
        <v>0</v>
      </c>
      <c r="H34" s="75">
        <f>IF(Register!D16=Sheet4!C34,1,0)</f>
        <v>0</v>
      </c>
      <c r="I34" s="75">
        <f>IF(Register!E16=Sheet4!D34,1,0)</f>
        <v>0</v>
      </c>
      <c r="J34" s="75">
        <f t="shared" si="0"/>
        <v>0</v>
      </c>
    </row>
    <row r="35" spans="1:10" x14ac:dyDescent="0.25">
      <c r="A35" s="40"/>
      <c r="B35" s="45">
        <v>43338</v>
      </c>
      <c r="C35" s="40" t="s">
        <v>62</v>
      </c>
      <c r="D35" s="41"/>
      <c r="F35" s="75">
        <f>IF(Register!B17=Sheet4!A35,1,0)</f>
        <v>1</v>
      </c>
      <c r="G35" s="75">
        <f>IF(Register!C17=Sheet4!B35,1,0)</f>
        <v>0</v>
      </c>
      <c r="H35" s="75">
        <f>IF(Register!D17=Sheet4!C35,1,0)</f>
        <v>0</v>
      </c>
      <c r="I35" s="75">
        <f>IF(Register!E17=Sheet4!D35,1,0)</f>
        <v>1</v>
      </c>
      <c r="J35" s="75">
        <f t="shared" si="0"/>
        <v>2</v>
      </c>
    </row>
    <row r="36" spans="1:10" x14ac:dyDescent="0.25">
      <c r="A36" s="42"/>
      <c r="B36" s="43">
        <v>43340</v>
      </c>
      <c r="C36" s="42" t="s">
        <v>70</v>
      </c>
      <c r="D36" s="44">
        <v>81.900000000000006</v>
      </c>
      <c r="F36" s="75">
        <f>IF(Register!B18=Sheet4!A36,1,0)</f>
        <v>1</v>
      </c>
      <c r="G36" s="75">
        <f>IF(Register!C18=Sheet4!B36,1,0)</f>
        <v>0</v>
      </c>
      <c r="H36" s="75">
        <f>IF(Register!D18=Sheet4!C36,1,0)</f>
        <v>0</v>
      </c>
      <c r="I36" s="75">
        <f>IF(Register!E18=Sheet4!D36,1,0)</f>
        <v>0</v>
      </c>
      <c r="J36" s="75">
        <f t="shared" si="0"/>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Score Sheet (To Print)</vt:lpstr>
      <vt:lpstr>Checks</vt:lpstr>
      <vt:lpstr>Register</vt:lpstr>
      <vt:lpstr>Sheet4</vt:lpstr>
      <vt:lpstr>Checks!Print_Area</vt:lpstr>
      <vt:lpstr>Register!Print_Area</vt:lpstr>
    </vt:vector>
  </TitlesOfParts>
  <Company>Jordan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Rees</dc:creator>
  <cp:lastModifiedBy>Megan Rees</cp:lastModifiedBy>
  <cp:lastPrinted>2016-01-28T16:17:32Z</cp:lastPrinted>
  <dcterms:created xsi:type="dcterms:W3CDTF">2015-11-05T19:06:29Z</dcterms:created>
  <dcterms:modified xsi:type="dcterms:W3CDTF">2018-01-22T17:36:47Z</dcterms:modified>
</cp:coreProperties>
</file>